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D:\CALSTATELA\PSWS 2026\"/>
    </mc:Choice>
  </mc:AlternateContent>
  <xr:revisionPtr revIDLastSave="0" documentId="13_ncr:1_{C9FB4C21-3C66-4245-B379-5A4AED6E5F35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ociety Wide" sheetId="1" r:id="rId1"/>
    <sheet name="Mead Paper" sheetId="5" r:id="rId2"/>
    <sheet name="Local" sheetId="2" r:id="rId3"/>
    <sheet name="Non-Techs" sheetId="3" r:id="rId4"/>
    <sheet name="Overall" sheetId="4" r:id="rId5"/>
  </sheets>
  <calcPr calcId="191028" forceFull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4" i="5" l="1" a="1"/>
  <c r="P14" i="5" s="1"/>
  <c r="O14" i="5" a="1"/>
  <c r="O14" i="5" s="1"/>
  <c r="N14" i="5" a="1"/>
  <c r="N14" i="5" s="1"/>
  <c r="M14" i="5" a="1"/>
  <c r="M14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G14" i="5" a="1"/>
  <c r="G14" i="5" s="1"/>
  <c r="F14" i="5" a="1"/>
  <c r="F14" i="5" s="1"/>
  <c r="E14" i="5" a="1"/>
  <c r="E14" i="5" s="1"/>
  <c r="D14" i="5" a="1"/>
  <c r="D14" i="5" s="1"/>
  <c r="C14" i="5" a="1"/>
  <c r="C14" i="5" s="1"/>
  <c r="N65" i="1"/>
  <c r="N66" i="1" s="1" a="1"/>
  <c r="N66" i="1" s="1"/>
  <c r="P57" i="3" a="1"/>
  <c r="P57" i="3" s="1"/>
  <c r="O57" i="3" a="1"/>
  <c r="O57" i="3" s="1"/>
  <c r="N57" i="3" a="1"/>
  <c r="N57" i="3" s="1"/>
  <c r="L57" i="3" a="1"/>
  <c r="L57" i="3" s="1"/>
  <c r="J57" i="3" a="1"/>
  <c r="J57" i="3" s="1"/>
  <c r="I57" i="3" a="1"/>
  <c r="I57" i="3" s="1"/>
  <c r="H57" i="3" a="1"/>
  <c r="H57" i="3" s="1"/>
  <c r="G57" i="3" a="1"/>
  <c r="G57" i="3" s="1"/>
  <c r="F57" i="3" a="1"/>
  <c r="F57" i="3" s="1"/>
  <c r="E57" i="3" a="1"/>
  <c r="E57" i="3" s="1"/>
  <c r="D57" i="3" a="1"/>
  <c r="D57" i="3" s="1"/>
  <c r="C57" i="3" a="1"/>
  <c r="C57" i="3" s="1"/>
  <c r="P52" i="3" a="1"/>
  <c r="P52" i="3" s="1"/>
  <c r="O52" i="3" a="1"/>
  <c r="O52" i="3" s="1"/>
  <c r="M52" i="3" a="1"/>
  <c r="M52" i="3" s="1"/>
  <c r="L52" i="3" a="1"/>
  <c r="L52" i="3" s="1"/>
  <c r="K52" i="3" a="1"/>
  <c r="K52" i="3" s="1"/>
  <c r="J52" i="3" a="1"/>
  <c r="J52" i="3" s="1"/>
  <c r="I52" i="3" a="1"/>
  <c r="I52" i="3" s="1"/>
  <c r="H52" i="3" a="1"/>
  <c r="H52" i="3" s="1"/>
  <c r="G52" i="3" a="1"/>
  <c r="G52" i="3" s="1"/>
  <c r="C52" i="3" a="1"/>
  <c r="C52" i="3" s="1"/>
  <c r="C76" i="1"/>
  <c r="C77" i="1" s="1" a="1"/>
  <c r="C77" i="1" s="1"/>
  <c r="P47" i="3" a="1"/>
  <c r="P47" i="3" s="1"/>
  <c r="O47" i="3" a="1"/>
  <c r="O47" i="3" s="1"/>
  <c r="M47" i="3" a="1"/>
  <c r="M47" i="3" s="1"/>
  <c r="L47" i="3" a="1"/>
  <c r="L47" i="3" s="1"/>
  <c r="J47" i="3" a="1"/>
  <c r="J47" i="3" s="1"/>
  <c r="H47" i="3" a="1"/>
  <c r="H47" i="3" s="1"/>
  <c r="G47" i="3" a="1"/>
  <c r="G47" i="3" s="1"/>
  <c r="C47" i="3" a="1"/>
  <c r="C47" i="3" s="1"/>
  <c r="P42" i="3" a="1"/>
  <c r="P42" i="3" s="1"/>
  <c r="O42" i="3" a="1"/>
  <c r="O42" i="3" s="1"/>
  <c r="N42" i="3" a="1"/>
  <c r="N42" i="3" s="1"/>
  <c r="M42" i="3" a="1"/>
  <c r="M42" i="3" s="1"/>
  <c r="L42" i="3" a="1"/>
  <c r="L42" i="3" s="1"/>
  <c r="J42" i="3" a="1"/>
  <c r="J42" i="3" s="1"/>
  <c r="H42" i="3" a="1"/>
  <c r="H42" i="3" s="1"/>
  <c r="G42" i="3" a="1"/>
  <c r="G42" i="3" s="1"/>
  <c r="F42" i="3" a="1"/>
  <c r="F42" i="3" s="1"/>
  <c r="C42" i="3" a="1"/>
  <c r="C42" i="3" s="1"/>
  <c r="P37" i="3" a="1"/>
  <c r="P37" i="3" s="1"/>
  <c r="O37" i="3" a="1"/>
  <c r="O37" i="3" s="1"/>
  <c r="N37" i="3" a="1"/>
  <c r="N37" i="3" s="1"/>
  <c r="M37" i="3" a="1"/>
  <c r="M37" i="3" s="1"/>
  <c r="L37" i="3" a="1"/>
  <c r="L37" i="3" s="1"/>
  <c r="K37" i="3" a="1"/>
  <c r="K37" i="3" s="1"/>
  <c r="J37" i="3" a="1"/>
  <c r="J37" i="3" s="1"/>
  <c r="I37" i="3" a="1"/>
  <c r="I37" i="3" s="1"/>
  <c r="H37" i="3" a="1"/>
  <c r="H37" i="3" s="1"/>
  <c r="G37" i="3" a="1"/>
  <c r="G37" i="3" s="1"/>
  <c r="F37" i="3" a="1"/>
  <c r="F37" i="3" s="1"/>
  <c r="E37" i="3" a="1"/>
  <c r="E37" i="3" s="1"/>
  <c r="D37" i="3" a="1"/>
  <c r="D37" i="3" s="1"/>
  <c r="C37" i="3" a="1"/>
  <c r="C37" i="3" s="1"/>
  <c r="P32" i="3" a="1"/>
  <c r="P32" i="3" s="1"/>
  <c r="O32" i="3" a="1"/>
  <c r="O32" i="3" s="1"/>
  <c r="N32" i="3" a="1"/>
  <c r="N32" i="3" s="1"/>
  <c r="M32" i="3" a="1"/>
  <c r="M32" i="3" s="1"/>
  <c r="L32" i="3" a="1"/>
  <c r="L32" i="3" s="1"/>
  <c r="J32" i="3" a="1"/>
  <c r="J32" i="3" s="1"/>
  <c r="I32" i="3" a="1"/>
  <c r="I32" i="3" s="1"/>
  <c r="H32" i="3" a="1"/>
  <c r="H32" i="3" s="1"/>
  <c r="G32" i="3" a="1"/>
  <c r="G32" i="3" s="1"/>
  <c r="F32" i="3" a="1"/>
  <c r="F32" i="3" s="1"/>
  <c r="E32" i="3" a="1"/>
  <c r="E32" i="3" s="1"/>
  <c r="D32" i="3" a="1"/>
  <c r="D32" i="3" s="1"/>
  <c r="C32" i="3" a="1"/>
  <c r="C32" i="3" s="1"/>
  <c r="H15" i="1"/>
  <c r="H54" i="1" a="1"/>
  <c r="H54" i="1" s="1"/>
  <c r="K9" i="2"/>
  <c r="E10" i="2"/>
  <c r="L31" i="2"/>
  <c r="L32" i="2" s="1" a="1"/>
  <c r="L32" i="2" s="1"/>
  <c r="M31" i="2"/>
  <c r="M32" i="2" s="1" a="1"/>
  <c r="M32" i="2" s="1"/>
  <c r="N31" i="2"/>
  <c r="N32" i="2" s="1" a="1"/>
  <c r="N32" i="2" s="1"/>
  <c r="C31" i="2"/>
  <c r="C32" i="2" s="1" a="1"/>
  <c r="C32" i="2" s="1"/>
  <c r="O31" i="2"/>
  <c r="O32" i="2" s="1" a="1"/>
  <c r="O32" i="2" s="1"/>
  <c r="D31" i="2"/>
  <c r="D32" i="2" s="1" a="1"/>
  <c r="D32" i="2" s="1"/>
  <c r="P31" i="2"/>
  <c r="P32" i="2" s="1" a="1"/>
  <c r="P32" i="2" s="1"/>
  <c r="E31" i="2"/>
  <c r="E32" i="2" s="1" a="1"/>
  <c r="E32" i="2" s="1"/>
  <c r="F9" i="2"/>
  <c r="D37" i="2"/>
  <c r="D38" i="2" s="1" a="1"/>
  <c r="D38" i="2" s="1"/>
  <c r="G31" i="2"/>
  <c r="G32" i="2" s="1" a="1"/>
  <c r="G32" i="2" s="1"/>
  <c r="H31" i="2"/>
  <c r="H32" i="2" s="1" a="1"/>
  <c r="H32" i="2" s="1"/>
  <c r="I31" i="2"/>
  <c r="I32" i="2" s="1" a="1"/>
  <c r="I32" i="2" s="1"/>
  <c r="J9" i="2"/>
  <c r="I37" i="2"/>
  <c r="I38" i="2" s="1" a="1"/>
  <c r="I38" i="2" s="1"/>
  <c r="P65" i="1"/>
  <c r="P66" i="1" s="1" a="1"/>
  <c r="P66" i="1" s="1"/>
  <c r="J37" i="2"/>
  <c r="J38" i="2" s="1" a="1"/>
  <c r="J38" i="2" s="1"/>
  <c r="L37" i="2"/>
  <c r="L38" i="2" s="1" a="1"/>
  <c r="L38" i="2" s="1"/>
  <c r="N37" i="2"/>
  <c r="N38" i="2" s="1" a="1"/>
  <c r="N38" i="2" s="1"/>
  <c r="C10" i="2"/>
  <c r="O10" i="2"/>
  <c r="P37" i="2"/>
  <c r="P38" i="2" s="1" a="1"/>
  <c r="P38" i="2" s="1"/>
  <c r="K10" i="2"/>
  <c r="E37" i="2"/>
  <c r="E38" i="2" s="1" a="1"/>
  <c r="E38" i="2" s="1"/>
  <c r="F37" i="2"/>
  <c r="F38" i="2" s="1" a="1"/>
  <c r="F38" i="2" s="1"/>
  <c r="G37" i="2"/>
  <c r="G38" i="2" s="1" a="1"/>
  <c r="G38" i="2" s="1"/>
  <c r="G15" i="1"/>
  <c r="D49" i="2" a="1"/>
  <c r="D49" i="2" s="1"/>
  <c r="G11" i="2"/>
  <c r="F49" i="2" a="1"/>
  <c r="F49" i="2" s="1"/>
  <c r="G49" i="2" a="1"/>
  <c r="G49" i="2" s="1"/>
  <c r="H49" i="2" a="1"/>
  <c r="H49" i="2" s="1"/>
  <c r="L49" i="2" a="1"/>
  <c r="L49" i="2" s="1"/>
  <c r="M49" i="2" a="1"/>
  <c r="M49" i="2" s="1"/>
  <c r="N49" i="2" a="1"/>
  <c r="N49" i="2" s="1"/>
  <c r="C49" i="2" a="1"/>
  <c r="C49" i="2" s="1"/>
  <c r="O49" i="2" a="1"/>
  <c r="O49" i="2" s="1"/>
  <c r="P49" i="2" a="1"/>
  <c r="P49" i="2" s="1"/>
  <c r="O11" i="1"/>
  <c r="N59" i="1"/>
  <c r="N60" i="1" s="1" a="1"/>
  <c r="N60" i="1" s="1"/>
  <c r="F54" i="1" a="1"/>
  <c r="F54" i="1" s="1"/>
  <c r="P59" i="1"/>
  <c r="P60" i="1" s="1" a="1"/>
  <c r="P60" i="1" s="1"/>
  <c r="H43" i="2"/>
  <c r="H44" i="2" s="1" a="1"/>
  <c r="H44" i="2" s="1"/>
  <c r="N12" i="1"/>
  <c r="H11" i="2"/>
  <c r="J43" i="2"/>
  <c r="J44" i="2" s="1" a="1"/>
  <c r="J44" i="2" s="1"/>
  <c r="I11" i="2"/>
  <c r="K43" i="2"/>
  <c r="K44" i="2" s="1" a="1"/>
  <c r="K44" i="2" s="1"/>
  <c r="F59" i="1"/>
  <c r="F60" i="1" s="1" a="1"/>
  <c r="F60" i="1" s="1"/>
  <c r="J11" i="2"/>
  <c r="L43" i="2"/>
  <c r="L44" i="2" s="1" a="1"/>
  <c r="L44" i="2" s="1"/>
  <c r="L71" i="1" a="1"/>
  <c r="L71" i="1" s="1"/>
  <c r="C65" i="1"/>
  <c r="C66" i="1" s="1" a="1"/>
  <c r="C66" i="1" s="1"/>
  <c r="K11" i="2"/>
  <c r="M43" i="2"/>
  <c r="M44" i="2" s="1" a="1"/>
  <c r="M44" i="2" s="1"/>
  <c r="N11" i="2"/>
  <c r="N43" i="2"/>
  <c r="N44" i="2" s="1" a="1"/>
  <c r="N44" i="2" s="1"/>
  <c r="D12" i="1"/>
  <c r="L76" i="1"/>
  <c r="L77" i="1" s="1" a="1"/>
  <c r="L77" i="1" s="1"/>
  <c r="P43" i="2"/>
  <c r="P44" i="2" s="1" a="1"/>
  <c r="P44" i="2" s="1"/>
  <c r="J14" i="1"/>
  <c r="E12" i="1"/>
  <c r="K14" i="1"/>
  <c r="G11" i="1"/>
  <c r="O65" i="1"/>
  <c r="O66" i="1" s="1" a="1"/>
  <c r="O66" i="1" s="1"/>
  <c r="F12" i="1"/>
  <c r="L14" i="1"/>
  <c r="L15" i="1"/>
  <c r="L54" i="1" a="1"/>
  <c r="L54" i="1" s="1"/>
  <c r="H59" i="1"/>
  <c r="H60" i="1" s="1" a="1"/>
  <c r="H60" i="1" s="1"/>
  <c r="E65" i="1"/>
  <c r="E66" i="1" s="1" a="1"/>
  <c r="E66" i="1" s="1"/>
  <c r="P71" i="1" a="1"/>
  <c r="P71" i="1" s="1"/>
  <c r="K15" i="1"/>
  <c r="K54" i="1" a="1"/>
  <c r="K54" i="1" s="1"/>
  <c r="G12" i="1"/>
  <c r="M14" i="1"/>
  <c r="M15" i="1"/>
  <c r="M54" i="1" a="1"/>
  <c r="M54" i="1" s="1"/>
  <c r="I59" i="1"/>
  <c r="I60" i="1" s="1" a="1"/>
  <c r="I60" i="1" s="1"/>
  <c r="F65" i="1"/>
  <c r="F66" i="1" s="1" a="1"/>
  <c r="F66" i="1" s="1"/>
  <c r="D71" i="1" a="1"/>
  <c r="D71" i="1" s="1"/>
  <c r="J15" i="1"/>
  <c r="J12" i="1"/>
  <c r="N14" i="1"/>
  <c r="N15" i="1"/>
  <c r="N54" i="1" a="1"/>
  <c r="N54" i="1" s="1"/>
  <c r="K59" i="1"/>
  <c r="K60" i="1" s="1" a="1"/>
  <c r="K60" i="1" s="1"/>
  <c r="G65" i="1"/>
  <c r="G66" i="1" s="1" a="1"/>
  <c r="G66" i="1" s="1"/>
  <c r="P76" i="1"/>
  <c r="P77" i="1" s="1" a="1"/>
  <c r="P77" i="1" s="1"/>
  <c r="M82" i="1"/>
  <c r="M83" i="1" s="1" a="1"/>
  <c r="M83" i="1" s="1"/>
  <c r="C11" i="1"/>
  <c r="L12" i="1"/>
  <c r="O14" i="1"/>
  <c r="O15" i="1"/>
  <c r="O54" i="1" a="1"/>
  <c r="O54" i="1" s="1"/>
  <c r="L59" i="1"/>
  <c r="L60" i="1" s="1" a="1"/>
  <c r="L60" i="1" s="1"/>
  <c r="F71" i="1" a="1"/>
  <c r="F71" i="1" s="1"/>
  <c r="D65" i="1"/>
  <c r="D66" i="1" s="1" a="1"/>
  <c r="D66" i="1" s="1"/>
  <c r="F11" i="1"/>
  <c r="M12" i="1"/>
  <c r="P14" i="1"/>
  <c r="P15" i="1"/>
  <c r="P54" i="1" a="1"/>
  <c r="P54" i="1" s="1"/>
  <c r="M59" i="1"/>
  <c r="M60" i="1" s="1" a="1"/>
  <c r="M60" i="1" s="1"/>
  <c r="G71" i="1" a="1"/>
  <c r="G71" i="1" s="1"/>
  <c r="E14" i="1"/>
  <c r="C82" i="1"/>
  <c r="C83" i="1" s="1" a="1"/>
  <c r="C83" i="1" s="1"/>
  <c r="P82" i="1"/>
  <c r="P83" i="1" s="1" a="1"/>
  <c r="P83" i="1" s="1"/>
  <c r="I11" i="1"/>
  <c r="C14" i="1"/>
  <c r="C15" i="1"/>
  <c r="C54" i="1" a="1"/>
  <c r="C54" i="1" s="1"/>
  <c r="N11" i="1"/>
  <c r="J65" i="1"/>
  <c r="J66" i="1" s="1" a="1"/>
  <c r="J66" i="1" s="1"/>
  <c r="H71" i="1" a="1"/>
  <c r="H71" i="1" s="1"/>
  <c r="F76" i="1"/>
  <c r="F77" i="1" s="1" a="1"/>
  <c r="F77" i="1" s="1"/>
  <c r="D82" i="1"/>
  <c r="D83" i="1" s="1" a="1"/>
  <c r="D83" i="1" s="1"/>
  <c r="J11" i="1"/>
  <c r="O12" i="1"/>
  <c r="D14" i="1"/>
  <c r="D15" i="1"/>
  <c r="O59" i="1"/>
  <c r="O60" i="1" s="1" a="1"/>
  <c r="O60" i="1" s="1"/>
  <c r="K65" i="1"/>
  <c r="K66" i="1" s="1" a="1"/>
  <c r="K66" i="1" s="1"/>
  <c r="I71" i="1" a="1"/>
  <c r="I71" i="1" s="1"/>
  <c r="G76" i="1"/>
  <c r="G77" i="1" s="1" a="1"/>
  <c r="G77" i="1" s="1"/>
  <c r="K11" i="1"/>
  <c r="P12" i="1"/>
  <c r="F14" i="1"/>
  <c r="E15" i="1"/>
  <c r="E54" i="1" a="1"/>
  <c r="E54" i="1" s="1"/>
  <c r="C59" i="1"/>
  <c r="C60" i="1" s="1" a="1"/>
  <c r="C60" i="1" s="1"/>
  <c r="F82" i="1"/>
  <c r="F83" i="1" s="1" a="1"/>
  <c r="F83" i="1" s="1"/>
  <c r="H14" i="1"/>
  <c r="F15" i="1"/>
  <c r="G54" i="1" a="1"/>
  <c r="G54" i="1" s="1"/>
  <c r="J59" i="1"/>
  <c r="J60" i="1" s="1" a="1"/>
  <c r="J60" i="1" s="1"/>
  <c r="M65" i="1"/>
  <c r="M66" i="1" s="1" a="1"/>
  <c r="M66" i="1" s="1"/>
  <c r="G82" i="1"/>
  <c r="G83" i="1" s="1" a="1"/>
  <c r="G83" i="1" s="1"/>
  <c r="E43" i="2"/>
  <c r="E44" i="2" s="1" a="1"/>
  <c r="E44" i="2" s="1"/>
  <c r="C12" i="1"/>
  <c r="I14" i="1"/>
  <c r="E11" i="1"/>
  <c r="F11" i="2"/>
  <c r="M9" i="2"/>
  <c r="O9" i="2"/>
  <c r="P10" i="2"/>
  <c r="N9" i="2"/>
  <c r="D10" i="2"/>
  <c r="E9" i="2"/>
  <c r="M11" i="2"/>
  <c r="F10" i="2"/>
  <c r="P9" i="2"/>
  <c r="L11" i="2"/>
  <c r="N10" i="2"/>
  <c r="D9" i="2"/>
  <c r="G10" i="2"/>
  <c r="I9" i="2"/>
  <c r="E11" i="2"/>
  <c r="L9" i="2"/>
  <c r="F31" i="2"/>
  <c r="F32" i="2" s="1" a="1"/>
  <c r="F32" i="2" s="1"/>
  <c r="N48" i="1"/>
  <c r="N49" i="1" s="1" a="1"/>
  <c r="N49" i="1" s="1"/>
  <c r="C48" i="1"/>
  <c r="C49" i="1" s="1" a="1"/>
  <c r="C49" i="1" s="1"/>
  <c r="C9" i="1"/>
  <c r="I48" i="1"/>
  <c r="I49" i="1" s="1" a="1"/>
  <c r="I49" i="1" s="1"/>
  <c r="L9" i="1"/>
  <c r="E59" i="1"/>
  <c r="E60" i="1" s="1" a="1"/>
  <c r="E60" i="1" s="1"/>
  <c r="L48" i="1"/>
  <c r="L49" i="1" s="1" a="1"/>
  <c r="L49" i="1" s="1"/>
  <c r="I10" i="2"/>
  <c r="F62" i="3"/>
  <c r="F63" i="3" s="1" a="1"/>
  <c r="F63" i="3" s="1"/>
  <c r="P11" i="1"/>
  <c r="M48" i="1"/>
  <c r="M49" i="1" s="1" a="1"/>
  <c r="M49" i="1" s="1"/>
  <c r="G9" i="2"/>
  <c r="J10" i="2"/>
  <c r="G62" i="3"/>
  <c r="G63" i="3" s="1" a="1"/>
  <c r="G63" i="3" s="1"/>
  <c r="H62" i="3"/>
  <c r="H63" i="3" s="1" a="1"/>
  <c r="H63" i="3" s="1"/>
  <c r="L10" i="2"/>
  <c r="I9" i="1"/>
  <c r="D48" i="1"/>
  <c r="D49" i="1" s="1" a="1"/>
  <c r="D49" i="1" s="1"/>
  <c r="P48" i="1"/>
  <c r="P49" i="1" s="1" a="1"/>
  <c r="P49" i="1" s="1"/>
  <c r="M10" i="2"/>
  <c r="J62" i="3"/>
  <c r="J63" i="3" s="1" a="1"/>
  <c r="J63" i="3" s="1"/>
  <c r="J9" i="1"/>
  <c r="E48" i="1"/>
  <c r="E49" i="1" s="1" a="1"/>
  <c r="E49" i="1" s="1"/>
  <c r="F9" i="1"/>
  <c r="F48" i="1"/>
  <c r="F49" i="1" s="1" a="1"/>
  <c r="F49" i="1" s="1"/>
  <c r="L62" i="3"/>
  <c r="L63" i="3" s="1" a="1"/>
  <c r="L63" i="3" s="1"/>
  <c r="M9" i="1"/>
  <c r="I12" i="1"/>
  <c r="G48" i="1"/>
  <c r="G49" i="1" s="1" a="1"/>
  <c r="G49" i="1" s="1"/>
  <c r="N9" i="1"/>
  <c r="H11" i="1"/>
  <c r="I15" i="1"/>
  <c r="H48" i="1"/>
  <c r="H49" i="1" s="1" a="1"/>
  <c r="H49" i="1" s="1"/>
  <c r="N62" i="3"/>
  <c r="N63" i="3" s="1" a="1"/>
  <c r="N63" i="3" s="1"/>
  <c r="O9" i="1"/>
  <c r="O48" i="1"/>
  <c r="O49" i="1" s="1" a="1"/>
  <c r="O49" i="1" s="1"/>
  <c r="C9" i="2"/>
  <c r="C62" i="3"/>
  <c r="C63" i="3" s="1" a="1"/>
  <c r="C63" i="3" s="1"/>
  <c r="O62" i="3"/>
  <c r="O63" i="3" s="1" a="1"/>
  <c r="O63" i="3" s="1"/>
  <c r="J48" i="1"/>
  <c r="J49" i="1" s="1" a="1"/>
  <c r="J49" i="1" s="1"/>
  <c r="P62" i="3"/>
  <c r="P63" i="3" s="1" a="1"/>
  <c r="P63" i="3" s="1"/>
  <c r="I62" i="3"/>
  <c r="I63" i="3" s="1" a="1"/>
  <c r="I63" i="3" s="1"/>
  <c r="D9" i="1"/>
  <c r="P9" i="1"/>
  <c r="L11" i="1"/>
  <c r="H9" i="2"/>
  <c r="D11" i="2"/>
  <c r="P11" i="2"/>
  <c r="J31" i="2"/>
  <c r="J32" i="2" s="1" a="1"/>
  <c r="J32" i="2" s="1"/>
  <c r="F43" i="2"/>
  <c r="F44" i="2" s="1" a="1"/>
  <c r="F44" i="2" s="1"/>
  <c r="E9" i="1"/>
  <c r="M11" i="1"/>
  <c r="K12" i="1"/>
  <c r="G14" i="1"/>
  <c r="G59" i="1"/>
  <c r="G60" i="1" s="1" a="1"/>
  <c r="G60" i="1" s="1"/>
  <c r="C71" i="1" a="1"/>
  <c r="C71" i="1" s="1"/>
  <c r="O71" i="1" a="1"/>
  <c r="O71" i="1" s="1"/>
  <c r="K31" i="2"/>
  <c r="K32" i="2" s="1" a="1"/>
  <c r="K32" i="2" s="1"/>
  <c r="C37" i="2"/>
  <c r="C38" i="2" s="1" a="1"/>
  <c r="C38" i="2" s="1"/>
  <c r="O37" i="2"/>
  <c r="O38" i="2" s="1" a="1"/>
  <c r="O38" i="2" s="1"/>
  <c r="G43" i="2"/>
  <c r="G44" i="2" s="1" a="1"/>
  <c r="G44" i="2" s="1"/>
  <c r="K49" i="2" a="1"/>
  <c r="K49" i="2" s="1"/>
  <c r="H10" i="2"/>
  <c r="G9" i="1"/>
  <c r="H9" i="1"/>
  <c r="N68" i="3" l="1" a="1"/>
  <c r="N68" i="3" s="1"/>
  <c r="F54" i="2" a="1"/>
  <c r="F54" i="2" s="1"/>
  <c r="I68" i="3" a="1"/>
  <c r="I68" i="3" s="1"/>
  <c r="L68" i="3" a="1"/>
  <c r="L68" i="3" s="1"/>
  <c r="D68" i="3" a="1"/>
  <c r="D68" i="3" s="1"/>
  <c r="J68" i="3" a="1"/>
  <c r="J68" i="3" s="1"/>
  <c r="E68" i="3" a="1"/>
  <c r="E68" i="3" s="1"/>
  <c r="F68" i="3" a="1"/>
  <c r="F68" i="3" s="1"/>
  <c r="P68" i="3" a="1"/>
  <c r="P68" i="3" s="1"/>
  <c r="O68" i="3" a="1"/>
  <c r="O68" i="3" s="1"/>
  <c r="H68" i="3" a="1"/>
  <c r="H68" i="3" s="1"/>
  <c r="G68" i="3" a="1"/>
  <c r="G68" i="3" s="1"/>
  <c r="M68" i="3" a="1"/>
  <c r="M68" i="3" s="1"/>
  <c r="K68" i="3" a="1"/>
  <c r="K68" i="3" s="1"/>
  <c r="C68" i="3" a="1"/>
  <c r="C68" i="3" s="1"/>
  <c r="P54" i="2" a="1"/>
  <c r="P54" i="2" s="1"/>
  <c r="O89" i="1" a="1"/>
  <c r="O89" i="1" s="1"/>
  <c r="C54" i="2" a="1"/>
  <c r="C54" i="2" s="1"/>
  <c r="N54" i="2" a="1"/>
  <c r="N54" i="2" s="1"/>
  <c r="M54" i="2" a="1"/>
  <c r="M54" i="2" s="1"/>
  <c r="G54" i="2" a="1"/>
  <c r="G54" i="2" s="1"/>
  <c r="K54" i="2" a="1"/>
  <c r="K54" i="2" s="1"/>
  <c r="H54" i="2" a="1"/>
  <c r="H54" i="2" s="1"/>
  <c r="D54" i="2" a="1"/>
  <c r="D54" i="2" s="1"/>
  <c r="J54" i="2" a="1"/>
  <c r="J54" i="2" s="1"/>
  <c r="I54" i="2" a="1"/>
  <c r="I54" i="2" s="1"/>
  <c r="E54" i="2" a="1"/>
  <c r="E54" i="2" s="1"/>
  <c r="L54" i="2" a="1"/>
  <c r="L54" i="2" s="1"/>
  <c r="O54" i="2" a="1"/>
  <c r="O54" i="2" s="1"/>
  <c r="L89" i="1" a="1"/>
  <c r="L89" i="1" s="1"/>
  <c r="J89" i="1" a="1"/>
  <c r="J89" i="1" s="1"/>
  <c r="D89" i="1" a="1"/>
  <c r="D89" i="1" s="1"/>
  <c r="E89" i="1" a="1"/>
  <c r="E89" i="1" s="1"/>
  <c r="G89" i="1" a="1"/>
  <c r="G89" i="1" s="1"/>
  <c r="N89" i="1" a="1"/>
  <c r="N89" i="1" s="1"/>
  <c r="M89" i="1" a="1"/>
  <c r="M89" i="1" s="1"/>
  <c r="H89" i="1" a="1"/>
  <c r="H89" i="1" s="1"/>
  <c r="F89" i="1" a="1"/>
  <c r="F89" i="1" s="1"/>
  <c r="I89" i="1" a="1"/>
  <c r="I89" i="1" s="1"/>
  <c r="K89" i="1" a="1"/>
  <c r="K89" i="1" s="1"/>
  <c r="P89" i="1" a="1"/>
  <c r="P89" i="1" s="1"/>
  <c r="C89" i="1" a="1"/>
  <c r="C89" i="1" s="1"/>
  <c r="I86" i="1"/>
  <c r="P86" i="1"/>
  <c r="O86" i="1"/>
  <c r="N86" i="1"/>
  <c r="M86" i="1"/>
  <c r="K86" i="1"/>
  <c r="L86" i="1"/>
  <c r="E86" i="1"/>
  <c r="J86" i="1"/>
  <c r="H86" i="1"/>
  <c r="G86" i="1"/>
  <c r="F86" i="1"/>
  <c r="D86" i="1"/>
  <c r="C86" i="1"/>
  <c r="P1" i="5" a="1"/>
  <c r="P1" i="5" s="1"/>
  <c r="I52" i="2"/>
  <c r="E66" i="3"/>
  <c r="K52" i="2"/>
  <c r="N52" i="2"/>
  <c r="K66" i="3"/>
  <c r="M52" i="2"/>
  <c r="D66" i="3"/>
  <c r="P52" i="2"/>
  <c r="L52" i="2"/>
  <c r="C52" i="2"/>
  <c r="J66" i="3"/>
  <c r="L66" i="3"/>
  <c r="M66" i="3"/>
  <c r="N66" i="3"/>
  <c r="J52" i="2"/>
  <c r="H52" i="2"/>
  <c r="D52" i="2"/>
  <c r="H66" i="3"/>
  <c r="I66" i="3"/>
  <c r="E52" i="2"/>
  <c r="F52" i="2"/>
  <c r="O66" i="3"/>
  <c r="P66" i="3"/>
  <c r="G66" i="3"/>
  <c r="C66" i="3"/>
  <c r="G52" i="2"/>
  <c r="O52" i="2"/>
  <c r="F66" i="3"/>
  <c r="D10" i="4" l="1"/>
  <c r="J10" i="4"/>
  <c r="L10" i="4"/>
  <c r="O10" i="4"/>
  <c r="N10" i="4"/>
  <c r="M10" i="4"/>
  <c r="P10" i="4"/>
  <c r="F10" i="4"/>
  <c r="I10" i="4"/>
  <c r="H10" i="4"/>
  <c r="K10" i="4"/>
  <c r="G10" i="4"/>
  <c r="E10" i="4"/>
  <c r="C10" i="4"/>
  <c r="L41" i="4"/>
  <c r="H41" i="4"/>
  <c r="D41" i="4"/>
  <c r="F41" i="4"/>
  <c r="N41" i="4"/>
  <c r="G41" i="4"/>
  <c r="E41" i="4"/>
  <c r="O41" i="4"/>
  <c r="M41" i="4"/>
  <c r="P41" i="4"/>
  <c r="J41" i="4"/>
  <c r="K41" i="4"/>
  <c r="I41" i="4"/>
  <c r="C41" i="4"/>
  <c r="F11" i="4" l="1"/>
  <c r="O11" i="4"/>
  <c r="M11" i="4"/>
  <c r="N11" i="4"/>
  <c r="L11" i="4"/>
  <c r="J11" i="4"/>
  <c r="P11" i="4"/>
  <c r="E11" i="4"/>
  <c r="D11" i="4"/>
  <c r="C11" i="4"/>
  <c r="H11" i="4"/>
  <c r="I11" i="4"/>
  <c r="G11" i="4"/>
  <c r="K11" i="4"/>
  <c r="L43" i="4"/>
  <c r="G43" i="4"/>
  <c r="N43" i="4"/>
  <c r="C43" i="4"/>
  <c r="M43" i="4"/>
  <c r="K43" i="4"/>
  <c r="O43" i="4"/>
  <c r="I43" i="4"/>
  <c r="D43" i="4"/>
  <c r="H43" i="4"/>
  <c r="P43" i="4"/>
  <c r="E43" i="4"/>
  <c r="J43" i="4"/>
  <c r="F4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<sst xmlns="http://schemas.openxmlformats.org/spreadsheetml/2006/main" count="466" uniqueCount="121">
  <si>
    <t>PSWS 2026 Scoring Sheet
Hosted by California State University, Los Angeles
Society Wide Competitions</t>
  </si>
  <si>
    <t>University</t>
  </si>
  <si>
    <t>Univeristy of Hawai'i at Manoa</t>
  </si>
  <si>
    <t>California Baptist University</t>
  </si>
  <si>
    <t>University of California, Irvine</t>
  </si>
  <si>
    <t>University of California, Los Angeles</t>
  </si>
  <si>
    <t>University of California, San Diego</t>
  </si>
  <si>
    <t>University of Southern California</t>
  </si>
  <si>
    <t>San Diego State University</t>
  </si>
  <si>
    <t>California State University, Los Angeles</t>
  </si>
  <si>
    <t>California State University, Long Beach</t>
  </si>
  <si>
    <t>California State University, Northridge</t>
  </si>
  <si>
    <t>California State University, Fullerton</t>
  </si>
  <si>
    <t>`</t>
  </si>
  <si>
    <t>Abbreviation</t>
  </si>
  <si>
    <t>UHM</t>
  </si>
  <si>
    <t>LMU</t>
  </si>
  <si>
    <t>CBU</t>
  </si>
  <si>
    <t>UCI</t>
  </si>
  <si>
    <t>UCLA</t>
  </si>
  <si>
    <t>UCSD</t>
  </si>
  <si>
    <t>USC</t>
  </si>
  <si>
    <t>SDSU</t>
  </si>
  <si>
    <t>CSULA</t>
  </si>
  <si>
    <t>CSULB</t>
  </si>
  <si>
    <t>CSUN</t>
  </si>
  <si>
    <t>CPP</t>
  </si>
  <si>
    <t>SLO</t>
  </si>
  <si>
    <t>Timber</t>
  </si>
  <si>
    <t>Steel Bridge</t>
  </si>
  <si>
    <t>N/A</t>
  </si>
  <si>
    <t>Concrete Canoe</t>
  </si>
  <si>
    <t>Plane Surveying</t>
  </si>
  <si>
    <t>Sustainable Solutions</t>
  </si>
  <si>
    <t>Construction Institute</t>
  </si>
  <si>
    <t>3D Printing</t>
  </si>
  <si>
    <t>Mead Paper</t>
  </si>
  <si>
    <t>Timber Judges</t>
  </si>
  <si>
    <t>Steel Bridge Judges</t>
  </si>
  <si>
    <t>Concrete Canoe Judges</t>
  </si>
  <si>
    <t>Plane Surveying Judges</t>
  </si>
  <si>
    <t>Judges</t>
  </si>
  <si>
    <t>Name</t>
  </si>
  <si>
    <t>Head Judge</t>
  </si>
  <si>
    <t>Judge No. 2</t>
  </si>
  <si>
    <t>Judge No. 3</t>
  </si>
  <si>
    <t>Judge No. 4</t>
  </si>
  <si>
    <t>Judge No. 5</t>
  </si>
  <si>
    <t>Judge No. 6</t>
  </si>
  <si>
    <t>Judge No. 7</t>
  </si>
  <si>
    <t>Judge No. 8</t>
  </si>
  <si>
    <t>Judge No. 9</t>
  </si>
  <si>
    <t>Judge No. 10</t>
  </si>
  <si>
    <t>Sustainable Solutions Judges</t>
  </si>
  <si>
    <t>Construction Institute Judges</t>
  </si>
  <si>
    <t>3D Printing Judges</t>
  </si>
  <si>
    <t xml:space="preserve"> Mead Paper Judges</t>
  </si>
  <si>
    <t>Timber Scores</t>
  </si>
  <si>
    <t>Average Score</t>
  </si>
  <si>
    <t>DNB</t>
  </si>
  <si>
    <t>Rank</t>
  </si>
  <si>
    <t>Overall Points</t>
  </si>
  <si>
    <t>Steel Bridge Scores</t>
  </si>
  <si>
    <t>Concrete Canoe Scores</t>
  </si>
  <si>
    <t>Plane Surveying Scores</t>
  </si>
  <si>
    <t>Sustainable Solutions Scores</t>
  </si>
  <si>
    <t>Construction Institute Scores</t>
  </si>
  <si>
    <t>3D Printing Scores</t>
  </si>
  <si>
    <t>Check</t>
  </si>
  <si>
    <t>Final overall</t>
  </si>
  <si>
    <t>Mead Paper Scores</t>
  </si>
  <si>
    <t>PSWS 2026 Scoring Sheet
Hosted by California State University, Los Angeles
Local Competitions</t>
  </si>
  <si>
    <t>Environmental</t>
  </si>
  <si>
    <t>Transportation</t>
  </si>
  <si>
    <t>Geowall</t>
  </si>
  <si>
    <t>PCI</t>
  </si>
  <si>
    <t>Environmental Judges</t>
  </si>
  <si>
    <t>Transportation Judges</t>
  </si>
  <si>
    <t>Geowall Judges</t>
  </si>
  <si>
    <t>Prestressed Concrete Mini Beam Judges</t>
  </si>
  <si>
    <t>Environmental Scores</t>
  </si>
  <si>
    <t>Transportation Scores</t>
  </si>
  <si>
    <t>Geowall Scores</t>
  </si>
  <si>
    <t>Prestressed Concrete Mini Beam Scores</t>
  </si>
  <si>
    <t>Final Overall</t>
  </si>
  <si>
    <t>PSWS 2026 Scoring Sheet
Hosted by California State University, Los Angeles
Non-Technical Competitions</t>
  </si>
  <si>
    <t>Soccer</t>
  </si>
  <si>
    <t>Basketball</t>
  </si>
  <si>
    <t>Volleyball</t>
  </si>
  <si>
    <t>Spikeball</t>
  </si>
  <si>
    <t>Referees</t>
  </si>
  <si>
    <t>Referee 1</t>
  </si>
  <si>
    <t>Referee 2</t>
  </si>
  <si>
    <t>Referee 3</t>
  </si>
  <si>
    <t>Referee 4</t>
  </si>
  <si>
    <t>Referee 5</t>
  </si>
  <si>
    <t>Referee 6</t>
  </si>
  <si>
    <t>Referee 7</t>
  </si>
  <si>
    <t>Referee 8</t>
  </si>
  <si>
    <t>Referee 9</t>
  </si>
  <si>
    <t>Referee 10</t>
  </si>
  <si>
    <t>Tug of War</t>
  </si>
  <si>
    <t>Pickleball</t>
  </si>
  <si>
    <t>Scavenger Hunt</t>
  </si>
  <si>
    <t>Score</t>
  </si>
  <si>
    <t>PSWS 2026 Scoring Sheet
Hosted by California State University, Los Angeles
Overall Scores</t>
  </si>
  <si>
    <t>Overall Scores</t>
  </si>
  <si>
    <t>Ranks</t>
  </si>
  <si>
    <t>Business Meeting Attendance</t>
  </si>
  <si>
    <t>For reference:</t>
  </si>
  <si>
    <t>Competitions in each category offered:</t>
  </si>
  <si>
    <t># of Society-Wide Scores:</t>
  </si>
  <si>
    <t># of Local Event Scores</t>
  </si>
  <si>
    <t># of Non-Technical Event Scores:</t>
  </si>
  <si>
    <t>Note: Overall formula now follows the CPP-style top-score method adapted to this CSULA sheet. It selects the top 4 Society Wide overall-point scores, top 3 Local overall-point scores (only 4 are available), and top 4 Non-Tech overall-point scores. Rank is calculated automatically from the total overall score (1 = highest).</t>
  </si>
  <si>
    <t>Ranking for Check</t>
  </si>
  <si>
    <t>CSUF</t>
  </si>
  <si>
    <t>University of Hawai'i at Manoa</t>
  </si>
  <si>
    <t>Loyola Marymount University</t>
  </si>
  <si>
    <t>California State Polytechnic University, Pomona</t>
  </si>
  <si>
    <t>California State Polytechnic University, San Luis Obispo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</si>
</sst>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20"/>
      <color rgb="FF000000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5BCE4"/>
        <bgColor indexed="64"/>
      </patternFill>
    </fill>
    <fill>
      <patternFill patternType="solid">
        <fgColor rgb="FFF8BEBE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EFAC4"/>
        <bgColor indexed="64"/>
      </patternFill>
    </fill>
    <fill>
      <patternFill patternType="solid">
        <fgColor rgb="FFB7E9D6"/>
        <bgColor indexed="64"/>
      </patternFill>
    </fill>
    <fill>
      <patternFill patternType="solid">
        <fgColor rgb="FFDCB298"/>
        <bgColor indexed="64"/>
      </patternFill>
    </fill>
    <fill>
      <patternFill patternType="solid">
        <fgColor rgb="FFEDD8F8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AD6FF"/>
        <bgColor indexed="64"/>
      </patternFill>
    </fill>
    <fill>
      <patternFill patternType="solid">
        <fgColor rgb="FFC5FBEA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2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1" fillId="10" borderId="7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 wrapText="1"/>
    </xf>
    <xf numFmtId="0" fontId="1" fillId="11" borderId="7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2" borderId="2" xfId="0" applyFont="1" applyFill="1" applyBorder="1" applyAlignment="1">
      <alignment horizontal="center" vertical="center" wrapText="1"/>
    </xf>
    <xf numFmtId="0" fontId="1" fillId="12" borderId="7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1" fillId="13" borderId="7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14" borderId="7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3" fillId="0" borderId="0" xfId="0" applyFont="1"/>
    <xf numFmtId="0" fontId="6" fillId="0" borderId="0" xfId="0" applyFont="1"/>
    <xf numFmtId="0" fontId="6" fillId="15" borderId="0" xfId="0" applyFont="1" applyFill="1"/>
    <xf numFmtId="0" fontId="5" fillId="0" borderId="1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1" xfId="0" applyFont="1" applyBorder="1" applyAlignment="1">
      <alignment horizontal="center" vertical="center"/>
    </xf>
    <xf numFmtId="0" fontId="1" fillId="10" borderId="10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1" fillId="16" borderId="7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15" borderId="1" xfId="0" applyFont="1" applyFill="1" applyBorder="1" applyAlignment="1">
      <alignment horizontal="center" vertical="center"/>
    </xf>
    <xf numFmtId="0" fontId="2" fillId="15" borderId="8" xfId="0" applyFont="1" applyFill="1" applyBorder="1" applyAlignment="1">
      <alignment horizontal="center" vertical="center"/>
    </xf>
    <xf numFmtId="0" fontId="2" fillId="15" borderId="6" xfId="0" applyFont="1" applyFill="1" applyBorder="1" applyAlignment="1">
      <alignment horizontal="center" vertical="center"/>
    </xf>
    <xf numFmtId="0" fontId="2" fillId="15" borderId="7" xfId="0" applyFont="1" applyFill="1" applyBorder="1" applyAlignment="1">
      <alignment horizontal="center" vertical="center"/>
    </xf>
    <xf numFmtId="0" fontId="2" fillId="15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17" borderId="1" xfId="0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0" fillId="0" borderId="11" xfId="0" applyBorder="1"/>
    <xf numFmtId="0" fontId="2" fillId="0" borderId="0" xfId="0" applyFont="1" applyAlignment="1">
      <alignment horizontal="center" vertical="center"/>
    </xf>
    <xf numFmtId="0" fontId="0" fillId="0" borderId="12" xfId="0" applyBorder="1"/>
    <xf numFmtId="0" fontId="0" fillId="0" borderId="13" xfId="0" applyBorder="1"/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center" vertical="center" wrapText="1"/>
    </xf>
    <xf numFmtId="0" fontId="0" fillId="0" borderId="0" xfId="0"/>
    <xf numFmtId="0" fontId="1" fillId="5" borderId="1" xfId="0" applyFont="1" applyFill="1" applyBorder="1" applyAlignment="1">
      <alignment horizontal="center" vertical="center" wrapText="1"/>
    </xf>
    <xf numFmtId="0" fontId="0" fillId="0" borderId="8" xfId="0" applyBorder="1"/>
    <xf numFmtId="0" fontId="0" fillId="0" borderId="9" xfId="0" applyBorder="1"/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" fillId="10" borderId="14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/>
    </xf>
    <xf numFmtId="0" fontId="0" fillId="14" borderId="8" xfId="0" applyFill="1" applyBorder="1"/>
    <xf numFmtId="0" fontId="0" fillId="14" borderId="9" xfId="0" applyFill="1" applyBorder="1"/>
    <xf numFmtId="0" fontId="1" fillId="16" borderId="1" xfId="0" applyFont="1" applyFill="1" applyBorder="1" applyAlignment="1">
      <alignment horizontal="center" vertical="center"/>
    </xf>
    <xf numFmtId="0" fontId="0" fillId="16" borderId="8" xfId="0" applyFill="1" applyBorder="1"/>
    <xf numFmtId="0" fontId="0" fillId="16" borderId="9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5FBEA"/>
      <color rgb="FFFA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89"/>
  <sheetViews>
    <sheetView tabSelected="1" zoomScale="40" zoomScaleNormal="40" workbookViewId="0">
      <pane ySplit="8" topLeftCell="A9" activePane="bottomLeft" state="frozen"/>
      <selection pane="bottomLeft" activeCell="U7" sqref="U7"/>
    </sheetView>
  </sheetViews>
  <sheetFormatPr defaultColWidth="9.140625" defaultRowHeight="24" x14ac:dyDescent="0.25"/>
  <cols>
    <col min="1" max="1" width="5" style="2" customWidth="1"/>
    <col min="2" max="2" width="27" style="5" customWidth="1"/>
    <col min="3" max="16" width="27" style="2" customWidth="1"/>
    <col min="17" max="18" width="9.28515625" style="2" customWidth="1"/>
    <col min="19" max="19" width="9.140625" style="2" customWidth="1"/>
    <col min="20" max="16384" width="9.140625" style="2"/>
  </cols>
  <sheetData>
    <row r="2" spans="1:22" ht="39.75" customHeight="1" x14ac:dyDescent="0.25">
      <c r="B2" s="74" t="s">
        <v>0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6"/>
    </row>
    <row r="3" spans="1:22" ht="39.75" customHeight="1" x14ac:dyDescent="0.25">
      <c r="B3" s="77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</row>
    <row r="4" spans="1:22" ht="39.75" customHeight="1" x14ac:dyDescent="0.25">
      <c r="B4" s="80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2"/>
    </row>
    <row r="7" spans="1:22" s="5" customFormat="1" ht="122.25" customHeight="1" x14ac:dyDescent="0.25">
      <c r="A7" s="2"/>
      <c r="B7" s="3" t="s">
        <v>1</v>
      </c>
      <c r="C7" s="3" t="s">
        <v>117</v>
      </c>
      <c r="D7" s="3" t="s">
        <v>118</v>
      </c>
      <c r="E7" s="3" t="s">
        <v>3</v>
      </c>
      <c r="F7" s="3" t="s">
        <v>4</v>
      </c>
      <c r="G7" s="3" t="s">
        <v>5</v>
      </c>
      <c r="H7" s="3" t="s">
        <v>6</v>
      </c>
      <c r="I7" s="3" t="s">
        <v>7</v>
      </c>
      <c r="J7" s="3" t="s">
        <v>8</v>
      </c>
      <c r="K7" s="3" t="s">
        <v>9</v>
      </c>
      <c r="L7" s="3" t="s">
        <v>10</v>
      </c>
      <c r="M7" s="3" t="s">
        <v>11</v>
      </c>
      <c r="N7" s="3" t="s">
        <v>12</v>
      </c>
      <c r="O7" s="3" t="s">
        <v>119</v>
      </c>
      <c r="P7" s="3" t="s">
        <v>120</v>
      </c>
      <c r="Q7" s="4"/>
      <c r="V7" s="5" t="s">
        <v>13</v>
      </c>
    </row>
    <row r="8" spans="1:22" s="5" customFormat="1" ht="105.75" customHeight="1" x14ac:dyDescent="0.25">
      <c r="A8" s="2"/>
      <c r="B8" s="3" t="s">
        <v>14</v>
      </c>
      <c r="C8" s="1" t="s">
        <v>15</v>
      </c>
      <c r="D8" s="1" t="s">
        <v>16</v>
      </c>
      <c r="E8" s="1" t="s">
        <v>17</v>
      </c>
      <c r="F8" s="1" t="s">
        <v>18</v>
      </c>
      <c r="G8" s="1" t="s">
        <v>19</v>
      </c>
      <c r="H8" s="1" t="s">
        <v>20</v>
      </c>
      <c r="I8" s="1" t="s">
        <v>21</v>
      </c>
      <c r="J8" s="1" t="s">
        <v>22</v>
      </c>
      <c r="K8" s="1" t="s">
        <v>23</v>
      </c>
      <c r="L8" s="1" t="s">
        <v>24</v>
      </c>
      <c r="M8" s="1" t="s">
        <v>25</v>
      </c>
      <c r="N8" s="1" t="s">
        <v>116</v>
      </c>
      <c r="O8" s="1" t="s">
        <v>26</v>
      </c>
      <c r="P8" s="1" t="s">
        <v>27</v>
      </c>
      <c r="Q8" s="4"/>
    </row>
    <row r="9" spans="1:22" s="5" customFormat="1" ht="105.75" customHeight="1" x14ac:dyDescent="0.25">
      <c r="A9" s="2"/>
      <c r="B9" s="6" t="s">
        <v>28</v>
      </c>
      <c r="C9" s="13">
        <f t="shared" ref="C9:P9" si="0">_xlfn.RANK.EQ(C47,$C$47:$P$47)</f>
        <v>7</v>
      </c>
      <c r="D9" s="13">
        <f t="shared" si="0"/>
        <v>8</v>
      </c>
      <c r="E9" s="13">
        <f t="shared" si="0"/>
        <v>13</v>
      </c>
      <c r="F9" s="13">
        <f t="shared" si="0"/>
        <v>3</v>
      </c>
      <c r="G9" s="13">
        <f t="shared" si="0"/>
        <v>9</v>
      </c>
      <c r="H9" s="13">
        <f t="shared" si="0"/>
        <v>4</v>
      </c>
      <c r="I9" s="13">
        <f t="shared" si="0"/>
        <v>6</v>
      </c>
      <c r="J9" s="13">
        <f t="shared" si="0"/>
        <v>12</v>
      </c>
      <c r="K9" s="13">
        <v>0</v>
      </c>
      <c r="L9" s="13">
        <f t="shared" si="0"/>
        <v>11</v>
      </c>
      <c r="M9" s="13">
        <f t="shared" si="0"/>
        <v>5</v>
      </c>
      <c r="N9" s="13">
        <f t="shared" si="0"/>
        <v>10</v>
      </c>
      <c r="O9" s="13">
        <f t="shared" si="0"/>
        <v>2</v>
      </c>
      <c r="P9" s="13">
        <f t="shared" si="0"/>
        <v>1</v>
      </c>
      <c r="Q9" s="4"/>
    </row>
    <row r="10" spans="1:22" s="5" customFormat="1" ht="105.75" customHeight="1" x14ac:dyDescent="0.25">
      <c r="A10" s="2"/>
      <c r="B10" s="3" t="s">
        <v>29</v>
      </c>
      <c r="C10" s="13">
        <v>3</v>
      </c>
      <c r="D10" s="13">
        <v>0</v>
      </c>
      <c r="E10" s="13">
        <v>8</v>
      </c>
      <c r="F10" s="13">
        <v>7</v>
      </c>
      <c r="G10" s="13">
        <v>5</v>
      </c>
      <c r="H10" s="13">
        <v>2</v>
      </c>
      <c r="I10" s="13" t="s">
        <v>30</v>
      </c>
      <c r="J10" s="13" t="s">
        <v>30</v>
      </c>
      <c r="K10" s="13">
        <v>11</v>
      </c>
      <c r="L10" s="13">
        <v>9</v>
      </c>
      <c r="M10" s="13">
        <v>4</v>
      </c>
      <c r="N10" s="13">
        <v>10</v>
      </c>
      <c r="O10" s="13">
        <v>1</v>
      </c>
      <c r="P10" s="13">
        <v>6</v>
      </c>
      <c r="Q10" s="4"/>
    </row>
    <row r="11" spans="1:22" s="5" customFormat="1" ht="105.75" customHeight="1" x14ac:dyDescent="0.25">
      <c r="A11" s="2"/>
      <c r="B11" s="18" t="s">
        <v>31</v>
      </c>
      <c r="C11" s="13">
        <f>_xlfn.RANK.EQ(C58,$C$58:$P$58)</f>
        <v>4</v>
      </c>
      <c r="D11" s="13">
        <v>0</v>
      </c>
      <c r="E11" s="13">
        <f t="shared" ref="E11:P11" si="1">_xlfn.RANK.EQ(E58,$C$58:$P$58)</f>
        <v>11</v>
      </c>
      <c r="F11" s="13">
        <f t="shared" si="1"/>
        <v>10</v>
      </c>
      <c r="G11" s="13">
        <f t="shared" si="1"/>
        <v>5</v>
      </c>
      <c r="H11" s="13">
        <f t="shared" si="1"/>
        <v>7</v>
      </c>
      <c r="I11" s="13">
        <f t="shared" si="1"/>
        <v>6</v>
      </c>
      <c r="J11" s="13">
        <f t="shared" si="1"/>
        <v>1</v>
      </c>
      <c r="K11" s="13">
        <f t="shared" si="1"/>
        <v>9</v>
      </c>
      <c r="L11" s="13">
        <f t="shared" si="1"/>
        <v>8</v>
      </c>
      <c r="M11" s="13">
        <f t="shared" si="1"/>
        <v>12</v>
      </c>
      <c r="N11" s="13">
        <f t="shared" si="1"/>
        <v>13</v>
      </c>
      <c r="O11" s="13">
        <f t="shared" si="1"/>
        <v>3</v>
      </c>
      <c r="P11" s="13">
        <f t="shared" si="1"/>
        <v>2</v>
      </c>
      <c r="Q11" s="4"/>
    </row>
    <row r="12" spans="1:22" s="5" customFormat="1" ht="105.75" customHeight="1" x14ac:dyDescent="0.25">
      <c r="A12" s="2"/>
      <c r="B12" s="19" t="s">
        <v>32</v>
      </c>
      <c r="C12" s="13">
        <f t="shared" ref="C12:P12" si="2">_xlfn.RANK.EQ(C64,$C$64:$P$64)</f>
        <v>5</v>
      </c>
      <c r="D12" s="13">
        <f t="shared" si="2"/>
        <v>8</v>
      </c>
      <c r="E12" s="13">
        <f t="shared" si="2"/>
        <v>2</v>
      </c>
      <c r="F12" s="13">
        <f t="shared" si="2"/>
        <v>4</v>
      </c>
      <c r="G12" s="13">
        <f t="shared" si="2"/>
        <v>9</v>
      </c>
      <c r="H12" s="13">
        <v>0</v>
      </c>
      <c r="I12" s="13">
        <f t="shared" si="2"/>
        <v>12</v>
      </c>
      <c r="J12" s="13">
        <f t="shared" si="2"/>
        <v>3</v>
      </c>
      <c r="K12" s="13">
        <f t="shared" si="2"/>
        <v>7</v>
      </c>
      <c r="L12" s="13">
        <f t="shared" si="2"/>
        <v>12</v>
      </c>
      <c r="M12" s="13">
        <f t="shared" si="2"/>
        <v>10</v>
      </c>
      <c r="N12" s="13">
        <f t="shared" si="2"/>
        <v>11</v>
      </c>
      <c r="O12" s="13">
        <f t="shared" si="2"/>
        <v>1</v>
      </c>
      <c r="P12" s="13">
        <f t="shared" si="2"/>
        <v>6</v>
      </c>
      <c r="Q12" s="4"/>
    </row>
    <row r="13" spans="1:22" s="5" customFormat="1" ht="105.75" customHeight="1" x14ac:dyDescent="0.25">
      <c r="A13" s="2"/>
      <c r="B13" s="22" t="s">
        <v>33</v>
      </c>
      <c r="C13" s="13">
        <v>5</v>
      </c>
      <c r="D13" s="13">
        <v>9</v>
      </c>
      <c r="E13" s="13">
        <v>0</v>
      </c>
      <c r="F13" s="13">
        <v>7</v>
      </c>
      <c r="G13" s="13">
        <v>1</v>
      </c>
      <c r="H13" s="13">
        <v>8</v>
      </c>
      <c r="I13" s="13">
        <v>4</v>
      </c>
      <c r="J13" s="13">
        <v>12</v>
      </c>
      <c r="K13" s="13">
        <v>12</v>
      </c>
      <c r="L13" s="13">
        <v>3</v>
      </c>
      <c r="M13" s="13">
        <v>0</v>
      </c>
      <c r="N13" s="13">
        <v>0</v>
      </c>
      <c r="O13" s="13">
        <v>6</v>
      </c>
      <c r="P13" s="13">
        <v>2</v>
      </c>
      <c r="Q13" s="4"/>
    </row>
    <row r="14" spans="1:22" s="5" customFormat="1" ht="105.75" customHeight="1" x14ac:dyDescent="0.25">
      <c r="A14" s="2"/>
      <c r="B14" s="23" t="s">
        <v>34</v>
      </c>
      <c r="C14" s="13">
        <f t="shared" ref="C14:P14" si="3">_xlfn.RANK.EQ(C75,$C$75:$P$75)</f>
        <v>5</v>
      </c>
      <c r="D14" s="13">
        <f t="shared" si="3"/>
        <v>6</v>
      </c>
      <c r="E14" s="13">
        <f t="shared" si="3"/>
        <v>6</v>
      </c>
      <c r="F14" s="13">
        <f t="shared" si="3"/>
        <v>3</v>
      </c>
      <c r="G14" s="13">
        <f t="shared" si="3"/>
        <v>1</v>
      </c>
      <c r="H14" s="13">
        <f t="shared" si="3"/>
        <v>6</v>
      </c>
      <c r="I14" s="13">
        <f t="shared" si="3"/>
        <v>6</v>
      </c>
      <c r="J14" s="13">
        <f t="shared" si="3"/>
        <v>6</v>
      </c>
      <c r="K14" s="13">
        <f t="shared" si="3"/>
        <v>6</v>
      </c>
      <c r="L14" s="13">
        <f t="shared" si="3"/>
        <v>2</v>
      </c>
      <c r="M14" s="13">
        <f t="shared" si="3"/>
        <v>6</v>
      </c>
      <c r="N14" s="13">
        <f t="shared" si="3"/>
        <v>6</v>
      </c>
      <c r="O14" s="13">
        <f t="shared" si="3"/>
        <v>6</v>
      </c>
      <c r="P14" s="13">
        <f t="shared" si="3"/>
        <v>4</v>
      </c>
      <c r="Q14" s="4"/>
    </row>
    <row r="15" spans="1:22" s="5" customFormat="1" ht="105.75" customHeight="1" x14ac:dyDescent="0.25">
      <c r="A15" s="2"/>
      <c r="B15" s="24" t="s">
        <v>35</v>
      </c>
      <c r="C15" s="13">
        <f t="shared" ref="C15:P15" si="4">_xlfn.RANK.EQ(C81,$C$81:$P$81)</f>
        <v>6</v>
      </c>
      <c r="D15" s="13">
        <f t="shared" si="4"/>
        <v>5</v>
      </c>
      <c r="E15" s="13">
        <f t="shared" si="4"/>
        <v>7</v>
      </c>
      <c r="F15" s="13">
        <f t="shared" si="4"/>
        <v>3</v>
      </c>
      <c r="G15" s="13">
        <f t="shared" si="4"/>
        <v>1</v>
      </c>
      <c r="H15" s="13">
        <f t="shared" si="4"/>
        <v>7</v>
      </c>
      <c r="I15" s="13">
        <f t="shared" si="4"/>
        <v>7</v>
      </c>
      <c r="J15" s="13">
        <f t="shared" si="4"/>
        <v>7</v>
      </c>
      <c r="K15" s="13">
        <f t="shared" si="4"/>
        <v>7</v>
      </c>
      <c r="L15" s="13">
        <f t="shared" si="4"/>
        <v>7</v>
      </c>
      <c r="M15" s="13">
        <f t="shared" si="4"/>
        <v>4</v>
      </c>
      <c r="N15" s="13">
        <f t="shared" si="4"/>
        <v>7</v>
      </c>
      <c r="O15" s="13">
        <f t="shared" si="4"/>
        <v>7</v>
      </c>
      <c r="P15" s="13">
        <f t="shared" si="4"/>
        <v>2</v>
      </c>
      <c r="Q15" s="4"/>
    </row>
    <row r="16" spans="1:22" s="5" customFormat="1" ht="105.75" customHeight="1" x14ac:dyDescent="0.25">
      <c r="A16" s="2"/>
      <c r="B16" s="46" t="s">
        <v>36</v>
      </c>
      <c r="C16" s="13">
        <v>10</v>
      </c>
      <c r="D16" s="13">
        <v>14</v>
      </c>
      <c r="E16" s="13">
        <v>8</v>
      </c>
      <c r="F16" s="13">
        <v>12</v>
      </c>
      <c r="G16" s="13">
        <v>4</v>
      </c>
      <c r="H16" s="13">
        <v>9</v>
      </c>
      <c r="I16" s="13">
        <v>1</v>
      </c>
      <c r="J16" s="13">
        <v>2</v>
      </c>
      <c r="K16" s="13">
        <v>6</v>
      </c>
      <c r="L16" s="13">
        <v>10</v>
      </c>
      <c r="M16" s="13">
        <v>7</v>
      </c>
      <c r="N16" s="13">
        <v>13</v>
      </c>
      <c r="O16" s="13">
        <v>5</v>
      </c>
      <c r="P16" s="13">
        <v>3</v>
      </c>
      <c r="Q16" s="4"/>
    </row>
    <row r="19" spans="2:16" ht="41.25" hidden="1" customHeight="1" x14ac:dyDescent="0.25">
      <c r="B19" s="90" t="s">
        <v>37</v>
      </c>
      <c r="C19" s="86"/>
      <c r="D19" s="87"/>
      <c r="F19" s="98" t="s">
        <v>38</v>
      </c>
      <c r="G19" s="86"/>
      <c r="H19" s="87"/>
      <c r="J19" s="99" t="s">
        <v>39</v>
      </c>
      <c r="K19" s="86"/>
      <c r="L19" s="87"/>
      <c r="N19" s="85" t="s">
        <v>40</v>
      </c>
      <c r="O19" s="86"/>
      <c r="P19" s="87"/>
    </row>
    <row r="20" spans="2:16" ht="41.25" hidden="1" customHeight="1" x14ac:dyDescent="0.25">
      <c r="B20" s="6" t="s">
        <v>41</v>
      </c>
      <c r="C20" s="95" t="s">
        <v>42</v>
      </c>
      <c r="D20" s="87"/>
      <c r="F20" s="3" t="s">
        <v>41</v>
      </c>
      <c r="G20" s="89" t="s">
        <v>42</v>
      </c>
      <c r="H20" s="87"/>
      <c r="J20" s="18" t="s">
        <v>41</v>
      </c>
      <c r="K20" s="102" t="s">
        <v>42</v>
      </c>
      <c r="L20" s="87"/>
      <c r="N20" s="19" t="s">
        <v>41</v>
      </c>
      <c r="O20" s="97" t="s">
        <v>42</v>
      </c>
      <c r="P20" s="87"/>
    </row>
    <row r="21" spans="2:16" ht="41.25" hidden="1" customHeight="1" x14ac:dyDescent="0.25">
      <c r="B21" s="1" t="s">
        <v>43</v>
      </c>
      <c r="C21" s="88"/>
      <c r="D21" s="87"/>
      <c r="F21" s="1" t="s">
        <v>43</v>
      </c>
      <c r="G21" s="88"/>
      <c r="H21" s="87"/>
      <c r="J21" s="1" t="s">
        <v>43</v>
      </c>
      <c r="K21" s="88"/>
      <c r="L21" s="87"/>
      <c r="N21" s="1" t="s">
        <v>43</v>
      </c>
      <c r="O21" s="88"/>
      <c r="P21" s="87"/>
    </row>
    <row r="22" spans="2:16" ht="41.25" hidden="1" customHeight="1" x14ac:dyDescent="0.25">
      <c r="B22" s="1" t="s">
        <v>44</v>
      </c>
      <c r="C22" s="88"/>
      <c r="D22" s="87"/>
      <c r="F22" s="1" t="s">
        <v>44</v>
      </c>
      <c r="G22" s="88"/>
      <c r="H22" s="87"/>
      <c r="J22" s="1" t="s">
        <v>44</v>
      </c>
      <c r="K22" s="88"/>
      <c r="L22" s="87"/>
      <c r="N22" s="1" t="s">
        <v>44</v>
      </c>
      <c r="O22" s="88"/>
      <c r="P22" s="87"/>
    </row>
    <row r="23" spans="2:16" ht="41.25" hidden="1" customHeight="1" x14ac:dyDescent="0.25">
      <c r="B23" s="1" t="s">
        <v>45</v>
      </c>
      <c r="C23" s="88"/>
      <c r="D23" s="87"/>
      <c r="F23" s="1" t="s">
        <v>45</v>
      </c>
      <c r="G23" s="88"/>
      <c r="H23" s="87"/>
      <c r="J23" s="1" t="s">
        <v>45</v>
      </c>
      <c r="K23" s="88"/>
      <c r="L23" s="87"/>
      <c r="N23" s="1" t="s">
        <v>45</v>
      </c>
      <c r="O23" s="88"/>
      <c r="P23" s="87"/>
    </row>
    <row r="24" spans="2:16" ht="41.25" hidden="1" customHeight="1" x14ac:dyDescent="0.25">
      <c r="B24" s="1" t="s">
        <v>46</v>
      </c>
      <c r="C24" s="88"/>
      <c r="D24" s="87"/>
      <c r="F24" s="1" t="s">
        <v>46</v>
      </c>
      <c r="G24" s="88"/>
      <c r="H24" s="87"/>
      <c r="J24" s="1" t="s">
        <v>46</v>
      </c>
      <c r="K24" s="88"/>
      <c r="L24" s="87"/>
      <c r="N24" s="1" t="s">
        <v>46</v>
      </c>
      <c r="O24" s="88"/>
      <c r="P24" s="87"/>
    </row>
    <row r="25" spans="2:16" ht="41.25" hidden="1" customHeight="1" x14ac:dyDescent="0.25">
      <c r="B25" s="1" t="s">
        <v>47</v>
      </c>
      <c r="C25" s="88"/>
      <c r="D25" s="87"/>
      <c r="F25" s="1" t="s">
        <v>47</v>
      </c>
      <c r="G25" s="88"/>
      <c r="H25" s="87"/>
      <c r="J25" s="1" t="s">
        <v>47</v>
      </c>
      <c r="K25" s="88"/>
      <c r="L25" s="87"/>
      <c r="N25" s="1" t="s">
        <v>47</v>
      </c>
      <c r="O25" s="88"/>
      <c r="P25" s="87"/>
    </row>
    <row r="26" spans="2:16" ht="41.25" hidden="1" customHeight="1" x14ac:dyDescent="0.25">
      <c r="B26" s="1" t="s">
        <v>48</v>
      </c>
      <c r="C26" s="88"/>
      <c r="D26" s="87"/>
      <c r="F26" s="1" t="s">
        <v>48</v>
      </c>
      <c r="G26" s="88"/>
      <c r="H26" s="87"/>
      <c r="J26" s="1" t="s">
        <v>48</v>
      </c>
      <c r="K26" s="88"/>
      <c r="L26" s="87"/>
      <c r="N26" s="1" t="s">
        <v>48</v>
      </c>
      <c r="O26" s="88"/>
      <c r="P26" s="87"/>
    </row>
    <row r="27" spans="2:16" ht="41.25" hidden="1" customHeight="1" x14ac:dyDescent="0.25">
      <c r="B27" s="1" t="s">
        <v>49</v>
      </c>
      <c r="C27" s="88"/>
      <c r="D27" s="87"/>
      <c r="F27" s="1" t="s">
        <v>49</v>
      </c>
      <c r="G27" s="88"/>
      <c r="H27" s="87"/>
      <c r="J27" s="1" t="s">
        <v>49</v>
      </c>
      <c r="K27" s="88"/>
      <c r="L27" s="87"/>
      <c r="N27" s="1" t="s">
        <v>49</v>
      </c>
      <c r="O27" s="88"/>
      <c r="P27" s="87"/>
    </row>
    <row r="28" spans="2:16" ht="41.25" hidden="1" customHeight="1" x14ac:dyDescent="0.25">
      <c r="B28" s="1" t="s">
        <v>50</v>
      </c>
      <c r="C28" s="88"/>
      <c r="D28" s="87"/>
      <c r="F28" s="1" t="s">
        <v>50</v>
      </c>
      <c r="G28" s="88"/>
      <c r="H28" s="87"/>
      <c r="J28" s="1" t="s">
        <v>50</v>
      </c>
      <c r="K28" s="88"/>
      <c r="L28" s="87"/>
      <c r="N28" s="1" t="s">
        <v>50</v>
      </c>
      <c r="O28" s="88"/>
      <c r="P28" s="87"/>
    </row>
    <row r="29" spans="2:16" ht="41.25" hidden="1" customHeight="1" x14ac:dyDescent="0.25">
      <c r="B29" s="1" t="s">
        <v>51</v>
      </c>
      <c r="C29" s="88"/>
      <c r="D29" s="87"/>
      <c r="F29" s="1" t="s">
        <v>51</v>
      </c>
      <c r="G29" s="88"/>
      <c r="H29" s="87"/>
      <c r="J29" s="1" t="s">
        <v>51</v>
      </c>
      <c r="K29" s="88"/>
      <c r="L29" s="87"/>
      <c r="N29" s="1" t="s">
        <v>51</v>
      </c>
      <c r="O29" s="88"/>
      <c r="P29" s="87"/>
    </row>
    <row r="30" spans="2:16" ht="41.25" hidden="1" customHeight="1" x14ac:dyDescent="0.25">
      <c r="B30" s="1" t="s">
        <v>52</v>
      </c>
      <c r="C30" s="88"/>
      <c r="D30" s="87"/>
      <c r="F30" s="1" t="s">
        <v>52</v>
      </c>
      <c r="G30" s="88"/>
      <c r="H30" s="87"/>
      <c r="J30" s="1" t="s">
        <v>52</v>
      </c>
      <c r="K30" s="88"/>
      <c r="L30" s="87"/>
      <c r="N30" s="1" t="s">
        <v>52</v>
      </c>
      <c r="O30" s="88"/>
      <c r="P30" s="87"/>
    </row>
    <row r="31" spans="2:16" ht="41.25" hidden="1" customHeight="1" x14ac:dyDescent="0.25">
      <c r="B31" s="4"/>
      <c r="C31" s="5"/>
      <c r="D31" s="5"/>
      <c r="F31" s="4"/>
      <c r="G31" s="5"/>
      <c r="H31" s="5"/>
      <c r="J31" s="4"/>
      <c r="K31" s="5"/>
      <c r="L31" s="5"/>
      <c r="N31" s="4"/>
      <c r="O31" s="5"/>
      <c r="P31" s="5"/>
    </row>
    <row r="32" spans="2:16" ht="41.25" hidden="1" customHeight="1" x14ac:dyDescent="0.25">
      <c r="B32" s="104" t="s">
        <v>53</v>
      </c>
      <c r="C32" s="86"/>
      <c r="D32" s="87"/>
      <c r="F32" s="94" t="s">
        <v>54</v>
      </c>
      <c r="G32" s="86"/>
      <c r="H32" s="87"/>
      <c r="J32" s="96" t="s">
        <v>55</v>
      </c>
      <c r="K32" s="86"/>
      <c r="L32" s="87"/>
      <c r="N32" s="103" t="s">
        <v>56</v>
      </c>
      <c r="O32" s="86"/>
      <c r="P32" s="87"/>
    </row>
    <row r="33" spans="2:16" ht="41.25" hidden="1" customHeight="1" x14ac:dyDescent="0.25">
      <c r="B33" s="22" t="s">
        <v>41</v>
      </c>
      <c r="C33" s="100" t="s">
        <v>42</v>
      </c>
      <c r="D33" s="87"/>
      <c r="F33" s="23" t="s">
        <v>41</v>
      </c>
      <c r="G33" s="92" t="s">
        <v>42</v>
      </c>
      <c r="H33" s="87"/>
      <c r="J33" s="24" t="s">
        <v>41</v>
      </c>
      <c r="K33" s="93" t="s">
        <v>42</v>
      </c>
      <c r="L33" s="87"/>
      <c r="N33" s="46" t="s">
        <v>41</v>
      </c>
      <c r="O33" s="101" t="s">
        <v>42</v>
      </c>
      <c r="P33" s="87"/>
    </row>
    <row r="34" spans="2:16" ht="41.25" hidden="1" customHeight="1" x14ac:dyDescent="0.25">
      <c r="B34" s="1" t="s">
        <v>43</v>
      </c>
      <c r="C34" s="88"/>
      <c r="D34" s="87"/>
      <c r="F34" s="1" t="s">
        <v>43</v>
      </c>
      <c r="G34" s="88"/>
      <c r="H34" s="87"/>
      <c r="J34" s="1" t="s">
        <v>43</v>
      </c>
      <c r="K34" s="88"/>
      <c r="L34" s="87"/>
      <c r="N34" s="1" t="s">
        <v>43</v>
      </c>
      <c r="O34" s="88"/>
      <c r="P34" s="87"/>
    </row>
    <row r="35" spans="2:16" ht="41.25" hidden="1" customHeight="1" x14ac:dyDescent="0.25">
      <c r="B35" s="1" t="s">
        <v>44</v>
      </c>
      <c r="C35" s="88"/>
      <c r="D35" s="87"/>
      <c r="F35" s="1" t="s">
        <v>44</v>
      </c>
      <c r="G35" s="88"/>
      <c r="H35" s="87"/>
      <c r="J35" s="1" t="s">
        <v>44</v>
      </c>
      <c r="K35" s="88"/>
      <c r="L35" s="87"/>
      <c r="N35" s="1" t="s">
        <v>44</v>
      </c>
      <c r="O35" s="88"/>
      <c r="P35" s="87"/>
    </row>
    <row r="36" spans="2:16" ht="41.25" hidden="1" customHeight="1" x14ac:dyDescent="0.25">
      <c r="B36" s="1" t="s">
        <v>45</v>
      </c>
      <c r="C36" s="88"/>
      <c r="D36" s="87"/>
      <c r="F36" s="1" t="s">
        <v>45</v>
      </c>
      <c r="G36" s="88"/>
      <c r="H36" s="87"/>
      <c r="J36" s="1" t="s">
        <v>45</v>
      </c>
      <c r="K36" s="88"/>
      <c r="L36" s="87"/>
      <c r="N36" s="1" t="s">
        <v>45</v>
      </c>
      <c r="O36" s="88"/>
      <c r="P36" s="87"/>
    </row>
    <row r="37" spans="2:16" ht="41.25" hidden="1" customHeight="1" x14ac:dyDescent="0.25">
      <c r="B37" s="1" t="s">
        <v>46</v>
      </c>
      <c r="C37" s="88"/>
      <c r="D37" s="87"/>
      <c r="F37" s="1" t="s">
        <v>46</v>
      </c>
      <c r="G37" s="88"/>
      <c r="H37" s="87"/>
      <c r="J37" s="1" t="s">
        <v>46</v>
      </c>
      <c r="K37" s="88"/>
      <c r="L37" s="87"/>
      <c r="N37" s="1" t="s">
        <v>46</v>
      </c>
      <c r="O37" s="88"/>
      <c r="P37" s="87"/>
    </row>
    <row r="38" spans="2:16" ht="41.25" hidden="1" customHeight="1" x14ac:dyDescent="0.25">
      <c r="B38" s="1" t="s">
        <v>47</v>
      </c>
      <c r="C38" s="88"/>
      <c r="D38" s="87"/>
      <c r="F38" s="1" t="s">
        <v>47</v>
      </c>
      <c r="G38" s="88"/>
      <c r="H38" s="87"/>
      <c r="J38" s="1" t="s">
        <v>47</v>
      </c>
      <c r="K38" s="88"/>
      <c r="L38" s="87"/>
      <c r="N38" s="1" t="s">
        <v>47</v>
      </c>
      <c r="O38" s="88"/>
      <c r="P38" s="87"/>
    </row>
    <row r="39" spans="2:16" ht="41.25" hidden="1" customHeight="1" x14ac:dyDescent="0.25">
      <c r="B39" s="1" t="s">
        <v>48</v>
      </c>
      <c r="C39" s="88"/>
      <c r="D39" s="87"/>
      <c r="F39" s="1" t="s">
        <v>48</v>
      </c>
      <c r="G39" s="88"/>
      <c r="H39" s="87"/>
      <c r="J39" s="1" t="s">
        <v>48</v>
      </c>
      <c r="K39" s="88"/>
      <c r="L39" s="87"/>
      <c r="N39" s="1" t="s">
        <v>48</v>
      </c>
      <c r="O39" s="88"/>
      <c r="P39" s="87"/>
    </row>
    <row r="40" spans="2:16" ht="41.25" hidden="1" customHeight="1" x14ac:dyDescent="0.25">
      <c r="B40" s="1" t="s">
        <v>49</v>
      </c>
      <c r="C40" s="88"/>
      <c r="D40" s="87"/>
      <c r="F40" s="1" t="s">
        <v>49</v>
      </c>
      <c r="G40" s="88"/>
      <c r="H40" s="87"/>
      <c r="J40" s="1" t="s">
        <v>49</v>
      </c>
      <c r="K40" s="88"/>
      <c r="L40" s="87"/>
      <c r="N40" s="1" t="s">
        <v>49</v>
      </c>
      <c r="O40" s="88"/>
      <c r="P40" s="87"/>
    </row>
    <row r="41" spans="2:16" ht="41.25" hidden="1" customHeight="1" x14ac:dyDescent="0.25">
      <c r="B41" s="1" t="s">
        <v>50</v>
      </c>
      <c r="C41" s="88"/>
      <c r="D41" s="87"/>
      <c r="F41" s="1" t="s">
        <v>50</v>
      </c>
      <c r="G41" s="88"/>
      <c r="H41" s="87"/>
      <c r="J41" s="1" t="s">
        <v>50</v>
      </c>
      <c r="K41" s="88"/>
      <c r="L41" s="87"/>
      <c r="N41" s="1" t="s">
        <v>50</v>
      </c>
      <c r="O41" s="88"/>
      <c r="P41" s="87"/>
    </row>
    <row r="42" spans="2:16" ht="41.25" hidden="1" customHeight="1" x14ac:dyDescent="0.25">
      <c r="B42" s="1" t="s">
        <v>51</v>
      </c>
      <c r="C42" s="88"/>
      <c r="D42" s="87"/>
      <c r="F42" s="1" t="s">
        <v>51</v>
      </c>
      <c r="G42" s="88"/>
      <c r="H42" s="87"/>
      <c r="J42" s="1" t="s">
        <v>51</v>
      </c>
      <c r="K42" s="88"/>
      <c r="L42" s="87"/>
      <c r="N42" s="1" t="s">
        <v>51</v>
      </c>
      <c r="O42" s="88"/>
      <c r="P42" s="87"/>
    </row>
    <row r="43" spans="2:16" ht="41.25" hidden="1" customHeight="1" x14ac:dyDescent="0.25">
      <c r="B43" s="1" t="s">
        <v>52</v>
      </c>
      <c r="C43" s="88"/>
      <c r="D43" s="87"/>
      <c r="F43" s="1" t="s">
        <v>52</v>
      </c>
      <c r="G43" s="88"/>
      <c r="H43" s="87"/>
      <c r="J43" s="1" t="s">
        <v>52</v>
      </c>
      <c r="K43" s="88"/>
      <c r="L43" s="87"/>
      <c r="N43" s="1" t="s">
        <v>52</v>
      </c>
      <c r="O43" s="88"/>
      <c r="P43" s="87"/>
    </row>
    <row r="44" spans="2:16" ht="41.25" hidden="1" customHeight="1" x14ac:dyDescent="0.25">
      <c r="B44" s="4"/>
      <c r="C44" s="5"/>
      <c r="D44" s="5"/>
      <c r="F44" s="4"/>
      <c r="G44" s="5"/>
      <c r="H44" s="5"/>
      <c r="J44" s="4"/>
      <c r="K44" s="5"/>
      <c r="L44" s="5"/>
      <c r="N44" s="4"/>
      <c r="O44" s="5"/>
      <c r="P44" s="5"/>
    </row>
    <row r="45" spans="2:16" ht="41.25" hidden="1" customHeight="1" x14ac:dyDescent="0.25">
      <c r="B45" s="20"/>
      <c r="C45" s="21"/>
      <c r="D45" s="21"/>
      <c r="E45" s="8"/>
      <c r="F45" s="20"/>
      <c r="G45" s="21"/>
      <c r="H45" s="21"/>
      <c r="I45" s="8"/>
      <c r="J45" s="20"/>
      <c r="K45" s="21"/>
      <c r="L45" s="21"/>
      <c r="M45" s="8"/>
      <c r="N45" s="20"/>
      <c r="O45" s="21"/>
      <c r="P45" s="21"/>
    </row>
    <row r="46" spans="2:16" ht="36.75" customHeight="1" x14ac:dyDescent="0.25">
      <c r="B46" s="95" t="s">
        <v>57</v>
      </c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7"/>
    </row>
    <row r="47" spans="2:16" ht="57" customHeight="1" x14ac:dyDescent="0.25">
      <c r="B47" s="7" t="s">
        <v>58</v>
      </c>
      <c r="C47" s="16">
        <v>358.87</v>
      </c>
      <c r="D47" s="8">
        <v>337.84</v>
      </c>
      <c r="E47" s="8">
        <v>212.24</v>
      </c>
      <c r="F47" s="8">
        <v>425.13</v>
      </c>
      <c r="G47" s="8">
        <v>332.69</v>
      </c>
      <c r="H47" s="8">
        <v>422.79</v>
      </c>
      <c r="I47" s="8">
        <v>375.02</v>
      </c>
      <c r="J47" s="8">
        <v>311.82</v>
      </c>
      <c r="K47" s="8" t="s">
        <v>59</v>
      </c>
      <c r="L47" s="8">
        <v>322.92</v>
      </c>
      <c r="M47" s="8">
        <v>396.79</v>
      </c>
      <c r="N47" s="8">
        <v>332.26</v>
      </c>
      <c r="O47" s="8">
        <v>426.77</v>
      </c>
      <c r="P47" s="9">
        <v>445.43</v>
      </c>
    </row>
    <row r="48" spans="2:16" ht="41.25" customHeight="1" x14ac:dyDescent="0.25">
      <c r="B48" s="17" t="s">
        <v>60</v>
      </c>
      <c r="C48" s="10">
        <f t="shared" ref="C48:P48" si="5">_xlfn.RANK.EQ(C47,$C$47:$P$47)</f>
        <v>7</v>
      </c>
      <c r="D48" s="11">
        <f t="shared" si="5"/>
        <v>8</v>
      </c>
      <c r="E48" s="11">
        <f t="shared" si="5"/>
        <v>13</v>
      </c>
      <c r="F48" s="11">
        <f t="shared" si="5"/>
        <v>3</v>
      </c>
      <c r="G48" s="11">
        <f t="shared" si="5"/>
        <v>9</v>
      </c>
      <c r="H48" s="11">
        <f t="shared" si="5"/>
        <v>4</v>
      </c>
      <c r="I48" s="11">
        <f t="shared" si="5"/>
        <v>6</v>
      </c>
      <c r="J48" s="11">
        <f t="shared" si="5"/>
        <v>12</v>
      </c>
      <c r="K48" s="11">
        <v>0</v>
      </c>
      <c r="L48" s="11">
        <f t="shared" si="5"/>
        <v>11</v>
      </c>
      <c r="M48" s="11">
        <f t="shared" si="5"/>
        <v>5</v>
      </c>
      <c r="N48" s="11">
        <f t="shared" si="5"/>
        <v>10</v>
      </c>
      <c r="O48" s="11">
        <f t="shared" si="5"/>
        <v>2</v>
      </c>
      <c r="P48" s="12">
        <f t="shared" si="5"/>
        <v>1</v>
      </c>
    </row>
    <row r="49" spans="2:16" ht="53.25" customHeight="1" x14ac:dyDescent="0.25">
      <c r="B49" s="6" t="s">
        <v>61</v>
      </c>
      <c r="C49" s="10">
        <f t="array" ref="C49">_xlfn.IFS(C48=1,100,C48=2,95,C48=3, 90, C48=4,85,C48=5,80,C48=6,75,C48=7,70,C48=8,65,C48=9,60,C48=10,55,C48=11,50,C48=12,45,C48=13,40,C48=14,35)</f>
        <v>70</v>
      </c>
      <c r="D49" s="11">
        <f t="array" ref="D49">_xlfn.IFS(D48=1,100,D48=2,95,D48=3, 90, D48=4,85,D48=5,80,D48=6,75,D48=7,70,D48=8,65,D48=9,60,D48=10,55,D48=11,50,D48=12,45,D48=13,40,D48=14,35)</f>
        <v>65</v>
      </c>
      <c r="E49" s="11">
        <f t="array" ref="E49">_xlfn.IFS(E48=1,100,E48=2,95,E48=3, 90, E48=4,85,E48=5,80,E48=6,75,E48=7,70,E48=8,65,E48=9,60,E48=10,55,E48=11,50,E48=12,45,E48=13,40,E48=14,35)</f>
        <v>40</v>
      </c>
      <c r="F49" s="11">
        <f t="array" ref="F49">_xlfn.IFS(F48=1,100,F48=2,95,F48=3, 90, F48=4,85,F48=5,80,F48=6,75,F48=7,70,F48=8,65,F48=9,60,F48=10,55,F48=11,50,F48=12,45,F48=13,40,F48=14,35)</f>
        <v>90</v>
      </c>
      <c r="G49" s="11">
        <f t="array" ref="G49">_xlfn.IFS(G48=1,100,G48=2,95,G48=3, 90, G48=4,85,G48=5,80,G48=6,75,G48=7,70,G48=8,65,G48=9,60,G48=10,55,G48=11,50,G48=12,45,G48=13,40,G48=14,35)</f>
        <v>60</v>
      </c>
      <c r="H49" s="11">
        <f t="array" ref="H49">_xlfn.IFS(H48=1,100,H48=2,95,H48=3, 90, H48=4,85,H48=5,80,H48=6,75,H48=7,70,H48=8,65,H48=9,60,H48=10,55,H48=11,50,H48=12,45,H48=13,40,H48=14,35)</f>
        <v>85</v>
      </c>
      <c r="I49" s="11">
        <f t="array" ref="I49">_xlfn.IFS(I48=1,100,I48=2,95,I48=3, 90, I48=4,85,I48=5,80,I48=6,75,I48=7,70,I48=8,65,I48=9,60,I48=10,55,I48=11,50,I48=12,45,I48=13,40,I48=14,35)</f>
        <v>75</v>
      </c>
      <c r="J49" s="11">
        <f t="array" ref="J49">_xlfn.IFS(J48=1,100,J48=2,95,J48=3, 90, J48=4,85,J48=5,80,J48=6,75,J48=7,70,J48=8,65,J48=9,60,J48=10,55,J48=11,50,J48=12,45,J48=13,40,J48=14,35)</f>
        <v>45</v>
      </c>
      <c r="K49" s="11">
        <v>0</v>
      </c>
      <c r="L49" s="11">
        <f t="array" ref="L49">_xlfn.IFS(L48=1,100,L48=2,95,L48=3, 90, L48=4,85,L48=5,80,L48=6,75,L48=7,70,L48=8,65,L48=9,60,L48=10,55,L48=11,50,L48=12,45,L48=13,40,L48=14,35)</f>
        <v>50</v>
      </c>
      <c r="M49" s="11">
        <f t="array" ref="M49">_xlfn.IFS(M48=1,100,M48=2,95,M48=3, 90, M48=4,85,M48=5,80,M48=6,75,M48=7,70,M48=8,65,M48=9,60,M48=10,55,M48=11,50,M48=12,45,M48=13,40,M48=14,35)</f>
        <v>80</v>
      </c>
      <c r="N49" s="11">
        <f t="array" ref="N49">_xlfn.IFS(N48=1,100,N48=2,95,N48=3, 90, N48=4,85,N48=5,80,N48=6,75,N48=7,70,N48=8,65,N48=9,60,N48=10,55,N48=11,50,N48=12,45,N48=13,40,N48=14,35)</f>
        <v>55</v>
      </c>
      <c r="O49" s="11">
        <f t="array" ref="O49">_xlfn.IFS(O48=1,100,O48=2,95,O48=3, 90, O48=4,85,O48=5,80,O48=6,75,O48=7,70,O48=8,65,O48=9,60,O48=10,55,O48=11,50,O48=12,45,O48=13,40,O48=14,35)</f>
        <v>95</v>
      </c>
      <c r="P49" s="12">
        <f t="array" ref="P49">_xlfn.IFS(P48=1,100,P48=2,95,P48=3, 90, P48=4,85,P48=5,80,P48=6,75,P48=7,70,P48=8,65,P48=9,60,P48=10,55,P48=11,50,P48=12,45,P48=13,40,P48=14,35)</f>
        <v>100</v>
      </c>
    </row>
    <row r="52" spans="2:16" ht="36.75" customHeight="1" x14ac:dyDescent="0.25">
      <c r="B52" s="89" t="s">
        <v>62</v>
      </c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7"/>
    </row>
    <row r="53" spans="2:16" ht="41.25" customHeight="1" x14ac:dyDescent="0.25">
      <c r="B53" s="25" t="s">
        <v>60</v>
      </c>
      <c r="C53" s="10">
        <v>3</v>
      </c>
      <c r="D53" s="11">
        <v>0</v>
      </c>
      <c r="E53" s="11">
        <v>8</v>
      </c>
      <c r="F53" s="11">
        <v>7</v>
      </c>
      <c r="G53" s="11">
        <v>5</v>
      </c>
      <c r="H53" s="11">
        <v>2</v>
      </c>
      <c r="I53" s="11">
        <v>0</v>
      </c>
      <c r="J53" s="11">
        <v>0</v>
      </c>
      <c r="K53" s="11">
        <v>11</v>
      </c>
      <c r="L53" s="11">
        <v>9</v>
      </c>
      <c r="M53" s="11">
        <v>4</v>
      </c>
      <c r="N53" s="11">
        <v>10</v>
      </c>
      <c r="O53" s="11">
        <v>1</v>
      </c>
      <c r="P53" s="12">
        <v>6</v>
      </c>
    </row>
    <row r="54" spans="2:16" ht="53.25" customHeight="1" x14ac:dyDescent="0.25">
      <c r="B54" s="3" t="s">
        <v>61</v>
      </c>
      <c r="C54" s="16">
        <f t="array" ref="C54">_xlfn.IFS(C53=1,100,C53=2,95,C53=3, 90, C53=4,85,C53=5,80,C53=6,75,C53=7,70,C53=8,65,C53=9,60,C53=10,55,C53=11,50,C53=12,45,C53=13,40,C53=14,35)</f>
        <v>90</v>
      </c>
      <c r="D54" s="8">
        <v>0</v>
      </c>
      <c r="E54" s="8">
        <f t="array" ref="E54">_xlfn.IFS(E53=1,100,E53=2,95,E53=3, 90, E53=4,85,E53=5,80,E53=6,75,E53=7,70,E53=8,65,E53=9,60,E53=10,55,E53=11,50,E53=12,45,E53=13,40,E53=14,35)</f>
        <v>65</v>
      </c>
      <c r="F54" s="8">
        <f t="array" ref="F54">_xlfn.IFS(F53=1,100,F53=2,95,F53=3, 90, F53=4,85,F53=5,80,F53=6,75,F53=7,70,F53=8,65,F53=9,60,F53=10,55,F53=11,50,F53=12,45,F53=13,40,F53=14,35)</f>
        <v>70</v>
      </c>
      <c r="G54" s="8">
        <f t="array" ref="G54">_xlfn.IFS(G53=1,100,G53=2,95,G53=3, 90, G53=4,85,G53=5,80,G53=6,75,G53=7,70,G53=8,65,G53=9,60,G53=10,55,G53=11,50,G53=12,45,G53=13,40,G53=14,35)</f>
        <v>80</v>
      </c>
      <c r="H54" s="8">
        <f t="array" ref="H54">_xlfn.IFS(H53=1,100,H53=2,95,H53=3, 90, H53=4,85,H53=5,80,H53=6,75,H53=7,70,H53=8,65,H53=9,60,H53=10,55,H53=11,50,H53=12,45,H53=13,40,H53=14,35)</f>
        <v>95</v>
      </c>
      <c r="I54" s="8">
        <v>0</v>
      </c>
      <c r="J54" s="8">
        <v>0</v>
      </c>
      <c r="K54" s="8">
        <f t="array" ref="K54">_xlfn.IFS(K53=1,100,K53=2,95,K53=3, 90, K53=4,85,K53=5,80,K53=6,75,K53=7,70,K53=8,65,K53=9,60,K53=10,55,K53=11,50,K53=12,45,K53=13,40,K53=14,35)</f>
        <v>50</v>
      </c>
      <c r="L54" s="8">
        <f t="array" ref="L54">_xlfn.IFS(L53=1,100,L53=2,95,L53=3, 90, L53=4,85,L53=5,80,L53=6,75,L53=7,70,L53=8,65,L53=9,60,L53=10,55,L53=11,50,L53=12,45,L53=13,40,L53=14,35)</f>
        <v>60</v>
      </c>
      <c r="M54" s="8">
        <f t="array" ref="M54">_xlfn.IFS(M53=1,100,M53=2,95,M53=3, 90, M53=4,85,M53=5,80,M53=6,75,M53=7,70,M53=8,65,M53=9,60,M53=10,55,M53=11,50,M53=12,45,M53=13,40,M53=14,35)</f>
        <v>85</v>
      </c>
      <c r="N54" s="8">
        <f t="array" ref="N54">_xlfn.IFS(N53=1,100,N53=2,95,N53=3, 90, N53=4,85,N53=5,80,N53=6,75,N53=7,70,N53=8,65,N53=9,60,N53=10,55,N53=11,50,N53=12,45,N53=13,40,N53=14,35)</f>
        <v>55</v>
      </c>
      <c r="O54" s="8">
        <f t="array" ref="O54">_xlfn.IFS(O53=1,100,O53=2,95,O53=3, 90, O53=4,85,O53=5,80,O53=6,75,O53=7,70,O53=8,65,O53=9,60,O53=10,55,O53=11,50,O53=12,45,O53=13,40,O53=14,35)</f>
        <v>100</v>
      </c>
      <c r="P54" s="9">
        <f t="array" ref="P54">_xlfn.IFS(P53=1,100,P53=2,95,P53=3, 90, P53=4,85,P53=5,80,P53=6,75,P53=7,70,P53=8,65,P53=9,60,P53=10,55,P53=11,50,P53=12,45,P53=13,40,P53=14,35)</f>
        <v>75</v>
      </c>
    </row>
    <row r="57" spans="2:16" ht="36.75" customHeight="1" x14ac:dyDescent="0.25">
      <c r="B57" s="91" t="s">
        <v>63</v>
      </c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7"/>
    </row>
    <row r="58" spans="2:16" ht="57" customHeight="1" x14ac:dyDescent="0.25">
      <c r="B58" s="27" t="s">
        <v>58</v>
      </c>
      <c r="C58" s="16">
        <v>75.3</v>
      </c>
      <c r="D58" s="8" t="s">
        <v>30</v>
      </c>
      <c r="E58" s="8">
        <v>22.7</v>
      </c>
      <c r="F58" s="8">
        <v>27.3</v>
      </c>
      <c r="G58" s="8">
        <v>70.2</v>
      </c>
      <c r="H58" s="8">
        <v>59.6</v>
      </c>
      <c r="I58" s="8">
        <v>64.8</v>
      </c>
      <c r="J58" s="8">
        <v>94.8</v>
      </c>
      <c r="K58" s="8">
        <v>31.4</v>
      </c>
      <c r="L58" s="8">
        <v>41.4</v>
      </c>
      <c r="M58" s="8">
        <v>18.8</v>
      </c>
      <c r="N58" s="8">
        <v>15.1</v>
      </c>
      <c r="O58" s="8">
        <v>83.9</v>
      </c>
      <c r="P58" s="9">
        <v>90.9</v>
      </c>
    </row>
    <row r="59" spans="2:16" ht="41.25" customHeight="1" x14ac:dyDescent="0.25">
      <c r="B59" s="28" t="s">
        <v>60</v>
      </c>
      <c r="C59" s="10">
        <f>_xlfn.RANK.EQ(C58,$C$58:$P$58)</f>
        <v>4</v>
      </c>
      <c r="D59" s="11">
        <v>0</v>
      </c>
      <c r="E59" s="11">
        <f t="shared" ref="E59:P59" si="6">_xlfn.RANK.EQ(E58,$C$58:$P$58)</f>
        <v>11</v>
      </c>
      <c r="F59" s="11">
        <f t="shared" si="6"/>
        <v>10</v>
      </c>
      <c r="G59" s="11">
        <f t="shared" si="6"/>
        <v>5</v>
      </c>
      <c r="H59" s="11">
        <f t="shared" si="6"/>
        <v>7</v>
      </c>
      <c r="I59" s="11">
        <f t="shared" si="6"/>
        <v>6</v>
      </c>
      <c r="J59" s="11">
        <f t="shared" si="6"/>
        <v>1</v>
      </c>
      <c r="K59" s="11">
        <f t="shared" si="6"/>
        <v>9</v>
      </c>
      <c r="L59" s="11">
        <f t="shared" si="6"/>
        <v>8</v>
      </c>
      <c r="M59" s="11">
        <f t="shared" si="6"/>
        <v>12</v>
      </c>
      <c r="N59" s="11">
        <f t="shared" si="6"/>
        <v>13</v>
      </c>
      <c r="O59" s="11">
        <f t="shared" si="6"/>
        <v>3</v>
      </c>
      <c r="P59" s="12">
        <f t="shared" si="6"/>
        <v>2</v>
      </c>
    </row>
    <row r="60" spans="2:16" ht="53.25" customHeight="1" x14ac:dyDescent="0.25">
      <c r="B60" s="26" t="s">
        <v>61</v>
      </c>
      <c r="C60" s="16">
        <f t="array" ref="C60">_xlfn.IFS(C59=1,100,C59=2,95,C59=3, 90, C59=4,85,C59=5,80,C59=6,75,C59=7,70,C59=8,65,C59=9,60,C59=10,55,C59=11,50,C59=12,45,C59=13,40,C59=14,35)</f>
        <v>85</v>
      </c>
      <c r="D60" s="8">
        <v>0</v>
      </c>
      <c r="E60" s="8">
        <f t="array" ref="E60">_xlfn.IFS(E59=1,100,E59=2,95,E59=3, 90, E59=4,85,E59=5,80,E59=6,75,E59=7,70,E59=8,65,E59=9,60,E59=10,55,E59=11,50,E59=12,45,E59=13,40,E59=14,35)</f>
        <v>50</v>
      </c>
      <c r="F60" s="8">
        <f t="array" ref="F60">_xlfn.IFS(F59=1,100,F59=2,95,F59=3, 90, F59=4,85,F59=5,80,F59=6,75,F59=7,70,F59=8,65,F59=9,60,F59=10,55,F59=11,50,F59=12,45,F59=13,40,F59=14,35)</f>
        <v>55</v>
      </c>
      <c r="G60" s="8">
        <f t="array" ref="G60">_xlfn.IFS(G59=1,100,G59=2,95,G59=3, 90, G59=4,85,G59=5,80,G59=6,75,G59=7,70,G59=8,65,G59=9,60,G59=10,55,G59=11,50,G59=12,45,G59=13,40,G59=14,35)</f>
        <v>80</v>
      </c>
      <c r="H60" s="8">
        <f t="array" ref="H60">_xlfn.IFS(H59=1,100,H59=2,95,H59=3, 90, H59=4,85,H59=5,80,H59=6,75,H59=7,70,H59=8,65,H59=9,60,H59=10,55,H59=11,50,H59=12,45,H59=13,40,H59=14,35)</f>
        <v>70</v>
      </c>
      <c r="I60" s="8">
        <f t="array" ref="I60">_xlfn.IFS(I59=1,100,I59=2,95,I59=3, 90, I59=4,85,I59=5,80,I59=6,75,I59=7,70,I59=8,65,I59=9,60,I59=10,55,I59=11,50,I59=12,45,I59=13,40,I59=14,35)</f>
        <v>75</v>
      </c>
      <c r="J60" s="8">
        <f t="array" ref="J60">_xlfn.IFS(J59=1,100,J59=2,95,J59=3, 90, J59=4,85,J59=5,80,J59=6,75,J59=7,70,J59=8,65,J59=9,60,J59=10,55,J59=11,50,J59=12,45,J59=13,40,J59=14,35)</f>
        <v>100</v>
      </c>
      <c r="K60" s="8">
        <f t="array" ref="K60">_xlfn.IFS(K59=1,100,K59=2,95,K59=3, 90, K59=4,85,K59=5,80,K59=6,75,K59=7,70,K59=8,65,K59=9,60,K59=10,55,K59=11,50,K59=12,45,K59=13,40,K59=14,35)</f>
        <v>60</v>
      </c>
      <c r="L60" s="8">
        <f t="array" ref="L60">_xlfn.IFS(L59=1,100,L59=2,95,L59=3, 90, L59=4,85,L59=5,80,L59=6,75,L59=7,70,L59=8,65,L59=9,60,L59=10,55,L59=11,50,L59=12,45,L59=13,40,L59=14,35)</f>
        <v>65</v>
      </c>
      <c r="M60" s="8">
        <f t="array" ref="M60">_xlfn.IFS(M59=1,100,M59=2,95,M59=3, 90, M59=4,85,M59=5,80,M59=6,75,M59=7,70,M59=8,65,M59=9,60,M59=10,55,M59=11,50,M59=12,45,M59=13,40,M59=14,35)</f>
        <v>45</v>
      </c>
      <c r="N60" s="8">
        <f t="array" ref="N60">_xlfn.IFS(N59=1,100,N59=2,95,N59=3, 90, N59=4,85,N59=5,80,N59=6,75,N59=7,70,N59=8,65,N59=9,60,N59=10,55,N59=11,50,N59=12,45,N59=13,40,N59=14,35)</f>
        <v>40</v>
      </c>
      <c r="O60" s="8">
        <f t="array" ref="O60">_xlfn.IFS(O59=1,100,O59=2,95,O59=3, 90, O59=4,85,O59=5,80,O59=6,75,O59=7,70,O59=8,65,O59=9,60,O59=10,55,O59=11,50,O59=12,45,O59=13,40,O59=14,35)</f>
        <v>90</v>
      </c>
      <c r="P60" s="9">
        <f t="array" ref="P60">_xlfn.IFS(P59=1,100,P59=2,95,P59=3, 90, P59=4,85,P59=5,80,P59=6,75,P59=7,70,P59=8,65,P59=9,60,P59=10,55,P59=11,50,P59=12,45,P59=13,40,P59=14,35)</f>
        <v>95</v>
      </c>
    </row>
    <row r="63" spans="2:16" ht="36.75" customHeight="1" x14ac:dyDescent="0.25">
      <c r="B63" s="97" t="s">
        <v>64</v>
      </c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7"/>
    </row>
    <row r="64" spans="2:16" ht="57" customHeight="1" x14ac:dyDescent="0.25">
      <c r="B64" s="29" t="s">
        <v>58</v>
      </c>
      <c r="C64" s="16">
        <v>423.33</v>
      </c>
      <c r="D64" s="8">
        <v>367</v>
      </c>
      <c r="E64" s="8">
        <v>491.33</v>
      </c>
      <c r="F64" s="8">
        <v>433.33</v>
      </c>
      <c r="G64" s="8">
        <v>361.67</v>
      </c>
      <c r="H64" s="8">
        <v>0</v>
      </c>
      <c r="I64" s="8">
        <v>0</v>
      </c>
      <c r="J64" s="8">
        <v>469.33</v>
      </c>
      <c r="K64" s="8">
        <v>393.33</v>
      </c>
      <c r="L64" s="8">
        <v>0</v>
      </c>
      <c r="M64" s="8">
        <v>352.67</v>
      </c>
      <c r="N64" s="8">
        <v>322.67</v>
      </c>
      <c r="O64" s="8">
        <v>519.66999999999996</v>
      </c>
      <c r="P64" s="9">
        <v>406.33</v>
      </c>
    </row>
    <row r="65" spans="2:16" ht="41.25" customHeight="1" x14ac:dyDescent="0.25">
      <c r="B65" s="30" t="s">
        <v>60</v>
      </c>
      <c r="C65" s="10">
        <f>_xlfn.RANK.EQ(C64,$C$64:$P$64)</f>
        <v>5</v>
      </c>
      <c r="D65" s="11">
        <f>_xlfn.RANK.EQ(D64,$C$64:$P$64)</f>
        <v>8</v>
      </c>
      <c r="E65" s="11">
        <f>_xlfn.RANK.EQ(E64,$C$64:$P$64)</f>
        <v>2</v>
      </c>
      <c r="F65" s="11">
        <f>_xlfn.RANK.EQ(F64,$C$64:$P$64)</f>
        <v>4</v>
      </c>
      <c r="G65" s="11">
        <f>_xlfn.RANK.EQ(G64,$C$64:$P$64)</f>
        <v>9</v>
      </c>
      <c r="H65" s="11">
        <v>0</v>
      </c>
      <c r="I65" s="11">
        <v>0</v>
      </c>
      <c r="J65" s="11">
        <f>_xlfn.RANK.EQ(J64,$C$64:$P$64)</f>
        <v>3</v>
      </c>
      <c r="K65" s="11">
        <f>_xlfn.RANK.EQ(K64,$C$64:$P$64)</f>
        <v>7</v>
      </c>
      <c r="L65" s="11">
        <v>0</v>
      </c>
      <c r="M65" s="11">
        <f>_xlfn.RANK.EQ(M64,$C$64:$P$64)</f>
        <v>10</v>
      </c>
      <c r="N65" s="11">
        <f>_xlfn.RANK.EQ(N64,$C$64:$P$64)</f>
        <v>11</v>
      </c>
      <c r="O65" s="11">
        <f>_xlfn.RANK.EQ(O64,$C$64:$P$64)</f>
        <v>1</v>
      </c>
      <c r="P65" s="12">
        <f>_xlfn.RANK.EQ(P64,$C$64:$P$64)</f>
        <v>6</v>
      </c>
    </row>
    <row r="66" spans="2:16" ht="53.25" customHeight="1" x14ac:dyDescent="0.25">
      <c r="B66" s="19" t="s">
        <v>61</v>
      </c>
      <c r="C66" s="16">
        <f t="array" ref="C66">_xlfn.IFS(C65=1,100,C65=2,95,C65=3, 90, C65=4,85,C65=5,80,C65=6,75,C65=7,70,C65=8,65,C65=9,60,C65=10,55,C65=11,50,C65=12,45,C65=13,40,C65=14,35)</f>
        <v>80</v>
      </c>
      <c r="D66" s="8">
        <f t="array" ref="D66">_xlfn.IFS(D65=1,100,D65=2,95,D65=3, 90, D65=4,85,D65=5,80,D65=6,75,D65=7,70,D65=8,65,D65=9,60,D65=10,55,D65=11,50,D65=12,45,D65=13,40,D65=14,35)</f>
        <v>65</v>
      </c>
      <c r="E66" s="8">
        <f t="array" ref="E66">_xlfn.IFS(E65=1,100,E65=2,95,E65=3, 90, E65=4,85,E65=5,80,E65=6,75,E65=7,70,E65=8,65,E65=9,60,E65=10,55,E65=11,50,E65=12,45,E65=13,40,E65=14,35)</f>
        <v>95</v>
      </c>
      <c r="F66" s="8">
        <f t="array" ref="F66">_xlfn.IFS(F65=1,100,F65=2,95,F65=3, 90, F65=4,85,F65=5,80,F65=6,75,F65=7,70,F65=8,65,F65=9,60,F65=10,55,F65=11,50,F65=12,45,F65=13,40,F65=14,35)</f>
        <v>85</v>
      </c>
      <c r="G66" s="8">
        <f t="array" ref="G66">_xlfn.IFS(G65=1,100,G65=2,95,G65=3, 90, G65=4,85,G65=5,80,G65=6,75,G65=7,70,G65=8,65,G65=9,60,G65=10,55,G65=11,50,G65=12,45,G65=13,40,G65=14,35)</f>
        <v>60</v>
      </c>
      <c r="H66" s="8">
        <v>0</v>
      </c>
      <c r="I66" s="8">
        <v>0</v>
      </c>
      <c r="J66" s="8">
        <f t="array" ref="J66">_xlfn.IFS(J65=1,100,J65=2,95,J65=3, 90, J65=4,85,J65=5,80,J65=6,75,J65=7,70,J65=8,65,J65=9,60,J65=10,55,J65=11,50,J65=12,45,J65=13,40,J65=14,35)</f>
        <v>90</v>
      </c>
      <c r="K66" s="8">
        <f t="array" ref="K66">_xlfn.IFS(K65=1,100,K65=2,95,K65=3, 90, K65=4,85,K65=5,80,K65=6,75,K65=7,70,K65=8,65,K65=9,60,K65=10,55,K65=11,50,K65=12,45,K65=13,40,K65=14,35)</f>
        <v>70</v>
      </c>
      <c r="L66" s="8">
        <v>0</v>
      </c>
      <c r="M66" s="8">
        <f t="array" ref="M66">_xlfn.IFS(M65=1,100,M65=2,95,M65=3, 90, M65=4,85,M65=5,80,M65=6,75,M65=7,70,M65=8,65,M65=9,60,M65=10,55,M65=11,50,M65=12,45,M65=13,40,M65=14,35)</f>
        <v>55</v>
      </c>
      <c r="N66" s="8">
        <f t="array" ref="N66">_xlfn.IFS(N65=1,100,N65=2,95,N65=3, 90, N65=4,85,N65=5,80,N65=6,75,N65=7,70,N65=8,65,N65=9,60,N65=10,55,N65=11,50,N65=12,45,N65=13,40,N65=14,35)</f>
        <v>50</v>
      </c>
      <c r="O66" s="8">
        <f t="array" ref="O66">_xlfn.IFS(O65=1,100,O65=2,95,O65=3, 90, O65=4,85,O65=5,80,O65=6,75,O65=7,70,O65=8,65,O65=9,60,O65=10,55,O65=11,50,O65=12,45,O65=13,40,O65=14,35)</f>
        <v>100</v>
      </c>
      <c r="P66" s="9">
        <f t="array" ref="P66">_xlfn.IFS(P65=1,100,P65=2,95,P65=3, 90, P65=4,85,P65=5,80,P65=6,75,P65=7,70,P65=8,65,P65=9,60,P65=10,55,P65=11,50,P65=12,45,P65=13,40,P65=14,35)</f>
        <v>75</v>
      </c>
    </row>
    <row r="69" spans="2:16" ht="36.75" customHeight="1" x14ac:dyDescent="0.25">
      <c r="B69" s="100" t="s">
        <v>65</v>
      </c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7"/>
    </row>
    <row r="70" spans="2:16" ht="41.25" customHeight="1" x14ac:dyDescent="0.25">
      <c r="B70" s="31" t="s">
        <v>60</v>
      </c>
      <c r="C70" s="10">
        <v>5</v>
      </c>
      <c r="D70" s="11">
        <v>9</v>
      </c>
      <c r="E70" s="11">
        <v>0</v>
      </c>
      <c r="F70" s="11">
        <v>7</v>
      </c>
      <c r="G70" s="11">
        <v>1</v>
      </c>
      <c r="H70" s="11">
        <v>8</v>
      </c>
      <c r="I70" s="11">
        <v>4</v>
      </c>
      <c r="J70" s="11">
        <v>0</v>
      </c>
      <c r="K70" s="11">
        <v>0</v>
      </c>
      <c r="L70" s="11">
        <v>3</v>
      </c>
      <c r="M70" s="11">
        <v>0</v>
      </c>
      <c r="N70" s="11">
        <v>0</v>
      </c>
      <c r="O70" s="11">
        <v>6</v>
      </c>
      <c r="P70" s="12">
        <v>2</v>
      </c>
    </row>
    <row r="71" spans="2:16" ht="53.25" customHeight="1" x14ac:dyDescent="0.25">
      <c r="B71" s="22" t="s">
        <v>61</v>
      </c>
      <c r="C71" s="16">
        <f t="array" ref="C71">_xlfn.IFS(C70=1,100,C70=2,95,C70=3, 90, C70=4,85,C70=5,80,C70=6,75,C70=7,70,C70=8,65,C70=9,60,C70=10,55,C70=11,50,C70=12,45,C70=13,40,C70=14,35)</f>
        <v>80</v>
      </c>
      <c r="D71" s="8">
        <f t="array" ref="D71">_xlfn.IFS(D70=1,100,D70=2,95,D70=3, 90, D70=4,85,D70=5,80,D70=6,75,D70=7,70,D70=8,65,D70=9,60,D70=10,55,D70=11,50,D70=12,45,D70=13,40,D70=14,35)</f>
        <v>60</v>
      </c>
      <c r="E71" s="8">
        <v>0</v>
      </c>
      <c r="F71" s="8">
        <f t="array" ref="F71">_xlfn.IFS(F70=1,100,F70=2,95,F70=3, 90, F70=4,85,F70=5,80,F70=6,75,F70=7,70,F70=8,65,F70=9,60,F70=10,55,F70=11,50,F70=12,45,F70=13,40,F70=14,35)</f>
        <v>70</v>
      </c>
      <c r="G71" s="8">
        <f t="array" ref="G71">_xlfn.IFS(G70=1,100,G70=2,95,G70=3, 90, G70=4,85,G70=5,80,G70=6,75,G70=7,70,G70=8,65,G70=9,60,G70=10,55,G70=11,50,G70=12,45,G70=13,40,G70=14,35)</f>
        <v>100</v>
      </c>
      <c r="H71" s="8">
        <f t="array" ref="H71">_xlfn.IFS(H70=1,100,H70=2,95,H70=3, 90, H70=4,85,H70=5,80,H70=6,75,H70=7,70,H70=8,65,H70=9,60,H70=10,55,H70=11,50,H70=12,45,H70=13,40,H70=14,35)</f>
        <v>65</v>
      </c>
      <c r="I71" s="8">
        <f t="array" ref="I71">_xlfn.IFS(I70=1,100,I70=2,95,I70=3, 90, I70=4,85,I70=5,80,I70=6,75,I70=7,70,I70=8,65,I70=9,60,I70=10,55,I70=11,50,I70=12,45,I70=13,40,I70=14,35)</f>
        <v>85</v>
      </c>
      <c r="J71" s="8">
        <v>0</v>
      </c>
      <c r="K71" s="8">
        <v>0</v>
      </c>
      <c r="L71" s="8">
        <f t="array" ref="L71">_xlfn.IFS(L70=1,100,L70=2,95,L70=3, 90, L70=4,85,L70=5,80,L70=6,75,L70=7,70,L70=8,65,L70=9,60,L70=10,55,L70=11,50,L70=12,45,L70=13,40,L70=14,35)</f>
        <v>90</v>
      </c>
      <c r="M71" s="8">
        <v>0</v>
      </c>
      <c r="N71" s="8">
        <v>0</v>
      </c>
      <c r="O71" s="8">
        <f t="array" ref="O71">_xlfn.IFS(O70=1,100,O70=2,95,O70=3, 90, O70=4,85,O70=5,80,O70=6,75,O70=7,70,O70=8,65,O70=9,60,O70=10,55,O70=11,50,O70=12,45,O70=13,40,O70=14,35)</f>
        <v>75</v>
      </c>
      <c r="P71" s="9">
        <f t="array" ref="P71">_xlfn.IFS(P70=1,100,P70=2,95,P70=3, 90, P70=4,85,P70=5,80,P70=6,75,P70=7,70,P70=8,65,P70=9,60,P70=10,55,P70=11,50,P70=12,45,P70=13,40,P70=14,35)</f>
        <v>95</v>
      </c>
    </row>
    <row r="74" spans="2:16" ht="36.75" customHeight="1" x14ac:dyDescent="0.25">
      <c r="B74" s="92" t="s">
        <v>66</v>
      </c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7"/>
    </row>
    <row r="75" spans="2:16" ht="57" customHeight="1" x14ac:dyDescent="0.25">
      <c r="B75" s="32" t="s">
        <v>58</v>
      </c>
      <c r="C75" s="16">
        <v>39.299999999999997</v>
      </c>
      <c r="D75" s="8">
        <v>0</v>
      </c>
      <c r="E75" s="8">
        <v>0</v>
      </c>
      <c r="F75" s="8">
        <v>43.1</v>
      </c>
      <c r="G75" s="8">
        <v>45.2</v>
      </c>
      <c r="H75" s="8">
        <v>0</v>
      </c>
      <c r="I75" s="8">
        <v>0</v>
      </c>
      <c r="J75" s="8">
        <v>0</v>
      </c>
      <c r="K75" s="8">
        <v>0</v>
      </c>
      <c r="L75" s="8">
        <v>44</v>
      </c>
      <c r="M75" s="8">
        <v>0</v>
      </c>
      <c r="N75" s="8">
        <v>0</v>
      </c>
      <c r="O75" s="8">
        <v>0</v>
      </c>
      <c r="P75" s="9">
        <v>42.8</v>
      </c>
    </row>
    <row r="76" spans="2:16" ht="41.25" customHeight="1" x14ac:dyDescent="0.25">
      <c r="B76" s="33" t="s">
        <v>60</v>
      </c>
      <c r="C76" s="10">
        <f>_xlfn.RANK.EQ(C75,$C$75:$P$75)</f>
        <v>5</v>
      </c>
      <c r="D76" s="11">
        <v>0</v>
      </c>
      <c r="E76" s="11">
        <v>0</v>
      </c>
      <c r="F76" s="11">
        <f t="shared" ref="F76:P76" si="7">_xlfn.RANK.EQ(F75,$C$75:$P$75)</f>
        <v>3</v>
      </c>
      <c r="G76" s="11">
        <f t="shared" si="7"/>
        <v>1</v>
      </c>
      <c r="H76" s="11">
        <v>0</v>
      </c>
      <c r="I76" s="11">
        <v>0</v>
      </c>
      <c r="J76" s="11">
        <v>0</v>
      </c>
      <c r="K76" s="11">
        <v>0</v>
      </c>
      <c r="L76" s="11">
        <f t="shared" si="7"/>
        <v>2</v>
      </c>
      <c r="M76" s="11">
        <v>0</v>
      </c>
      <c r="N76" s="11">
        <v>0</v>
      </c>
      <c r="O76" s="11">
        <v>0</v>
      </c>
      <c r="P76" s="12">
        <f t="shared" si="7"/>
        <v>4</v>
      </c>
    </row>
    <row r="77" spans="2:16" ht="53.25" customHeight="1" x14ac:dyDescent="0.25">
      <c r="B77" s="23" t="s">
        <v>61</v>
      </c>
      <c r="C77" s="16">
        <f t="array" ref="C77">_xlfn.IFS(C76=1,100,C76=2,95,C76=3, 90, C76=4,85,C76=5,80,C76=6,75,C76=7,70,C76=8,65,C76=9,60,C76=10,55,C76=11,50,C76=12,45,C76=13,40,C76=14,35)</f>
        <v>80</v>
      </c>
      <c r="D77" s="8">
        <v>0</v>
      </c>
      <c r="E77" s="8">
        <v>0</v>
      </c>
      <c r="F77" s="8">
        <f t="array" ref="F77">_xlfn.IFS(F76=1,100,F76=2,95,F76=3, 90, F76=4,85,F76=5,80,F76=6,75,F76=7,70,F76=8,65,F76=9,60,F76=10,55,F76=11,50,F76=12,45,F76=13,40,F76=14,35)</f>
        <v>90</v>
      </c>
      <c r="G77" s="8">
        <f t="array" ref="G77">_xlfn.IFS(G76=1,100,G76=2,95,G76=3, 90, G76=4,85,G76=5,80,G76=6,75,G76=7,70,G76=8,65,G76=9,60,G76=10,55,G76=11,50,G76=12,45,G76=13,40,G76=14,35)</f>
        <v>100</v>
      </c>
      <c r="H77" s="8">
        <v>0</v>
      </c>
      <c r="I77" s="8">
        <v>0</v>
      </c>
      <c r="J77" s="8">
        <v>0</v>
      </c>
      <c r="K77" s="8">
        <v>0</v>
      </c>
      <c r="L77" s="8">
        <f t="array" ref="L77">_xlfn.IFS(L76=1,100,L76=2,95,L76=3, 90, L76=4,85,L76=5,80,L76=6,75,L76=7,70,L76=8,65,L76=9,60,L76=10,55,L76=11,50,L76=12,45,L76=13,40,L76=14,35)</f>
        <v>95</v>
      </c>
      <c r="M77" s="8">
        <v>0</v>
      </c>
      <c r="N77" s="8">
        <v>0</v>
      </c>
      <c r="O77" s="8">
        <v>0</v>
      </c>
      <c r="P77" s="9">
        <f t="array" ref="P77">_xlfn.IFS(P76=1,100,P76=2,95,P76=3, 90, P76=4,85,P76=5,80,P76=6,75,P76=7,70,P76=8,65,P76=9,60,P76=10,55,P76=11,50,P76=12,45,P76=13,40,P76=14,35)</f>
        <v>85</v>
      </c>
    </row>
    <row r="79" spans="2:16" ht="30.75" customHeight="1" x14ac:dyDescent="0.25"/>
    <row r="80" spans="2:16" ht="36.75" customHeight="1" x14ac:dyDescent="0.25">
      <c r="B80" s="93" t="s">
        <v>67</v>
      </c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7"/>
    </row>
    <row r="81" spans="2:16" ht="57" customHeight="1" x14ac:dyDescent="0.25">
      <c r="B81" s="34" t="s">
        <v>58</v>
      </c>
      <c r="C81" s="16">
        <v>39.26</v>
      </c>
      <c r="D81" s="8">
        <v>41.12</v>
      </c>
      <c r="E81" s="8">
        <v>0</v>
      </c>
      <c r="F81" s="8">
        <v>56.52</v>
      </c>
      <c r="G81" s="8">
        <v>81.39</v>
      </c>
      <c r="H81" s="8">
        <v>0</v>
      </c>
      <c r="I81" s="8">
        <v>0</v>
      </c>
      <c r="J81" s="8">
        <v>0</v>
      </c>
      <c r="K81" s="8">
        <v>0</v>
      </c>
      <c r="L81" s="8">
        <v>0</v>
      </c>
      <c r="M81" s="8">
        <v>43.37</v>
      </c>
      <c r="N81" s="8">
        <v>0</v>
      </c>
      <c r="O81" s="8">
        <v>0</v>
      </c>
      <c r="P81" s="9">
        <v>78.63</v>
      </c>
    </row>
    <row r="82" spans="2:16" ht="41.25" customHeight="1" x14ac:dyDescent="0.25">
      <c r="B82" s="35" t="s">
        <v>60</v>
      </c>
      <c r="C82" s="10">
        <f t="shared" ref="C82:P82" si="8">_xlfn.RANK.EQ(C81,$C$81:$P$81)</f>
        <v>6</v>
      </c>
      <c r="D82" s="11">
        <f t="shared" si="8"/>
        <v>5</v>
      </c>
      <c r="E82" s="11">
        <v>0</v>
      </c>
      <c r="F82" s="11">
        <f t="shared" si="8"/>
        <v>3</v>
      </c>
      <c r="G82" s="11">
        <f t="shared" si="8"/>
        <v>1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f t="shared" si="8"/>
        <v>4</v>
      </c>
      <c r="N82" s="11">
        <v>0</v>
      </c>
      <c r="O82" s="11">
        <v>0</v>
      </c>
      <c r="P82" s="12">
        <f t="shared" si="8"/>
        <v>2</v>
      </c>
    </row>
    <row r="83" spans="2:16" ht="53.25" customHeight="1" x14ac:dyDescent="0.25">
      <c r="B83" s="24" t="s">
        <v>61</v>
      </c>
      <c r="C83" s="16">
        <f t="array" ref="C83">_xlfn.IFS(C82=1,100,C82=2,95,C82=3, 90, C82=4,85,C82=5,80,C82=6,75,C82=7,70,C82=8,65,C82=9,60,C82=10,55,C82=11,50,C82=12,45,C82=13,40,C82=14,35)</f>
        <v>75</v>
      </c>
      <c r="D83" s="8">
        <f t="array" ref="D83">_xlfn.IFS(D82=1,100,D82=2,95,D82=3, 90, D82=4,85,D82=5,80,D82=6,75,D82=7,70,D82=8,65,D82=9,60,D82=10,55,D82=11,50,D82=12,45,D82=13,40,D82=14,35)</f>
        <v>80</v>
      </c>
      <c r="E83" s="8">
        <v>0</v>
      </c>
      <c r="F83" s="8">
        <f t="array" ref="F83">_xlfn.IFS(F82=1,100,F82=2,95,F82=3, 90, F82=4,85,F82=5,80,F82=6,75,F82=7,70,F82=8,65,F82=9,60,F82=10,55,F82=11,50,F82=12,45,F82=13,40,F82=14,35)</f>
        <v>90</v>
      </c>
      <c r="G83" s="8">
        <f t="array" ref="G83">_xlfn.IFS(G82=1,100,G82=2,95,G82=3, 90, G82=4,85,G82=5,80,G82=6,75,G82=7,70,G82=8,65,G82=9,60,G82=10,55,G82=11,50,G82=12,45,G82=13,40,G82=14,35)</f>
        <v>100</v>
      </c>
      <c r="H83" s="8">
        <v>0</v>
      </c>
      <c r="I83" s="8">
        <v>0</v>
      </c>
      <c r="J83" s="8">
        <v>0</v>
      </c>
      <c r="K83" s="8">
        <v>0</v>
      </c>
      <c r="L83" s="8">
        <v>0</v>
      </c>
      <c r="M83" s="8">
        <f t="array" ref="M83">_xlfn.IFS(M82=1,100,M82=2,95,M82=3, 90, M82=4,85,M82=5,80,M82=6,75,M82=7,70,M82=8,65,M82=9,60,M82=10,55,M82=11,50,M82=12,45,M82=13,40,M82=14,35)</f>
        <v>85</v>
      </c>
      <c r="N83" s="8">
        <v>0</v>
      </c>
      <c r="O83" s="8">
        <v>0</v>
      </c>
      <c r="P83" s="9">
        <f t="array" ref="P83">_xlfn.IFS(P82=1,100,P82=2,95,P82=3, 90, P82=4,85,P82=5,80,P82=6,75,P82=7,70,P82=8,65,P82=9,60,P82=10,55,P82=11,50,P82=12,45,P82=13,40,P82=14,35)</f>
        <v>95</v>
      </c>
    </row>
    <row r="86" spans="2:16" x14ac:dyDescent="0.25">
      <c r="B86" s="72" t="s">
        <v>68</v>
      </c>
      <c r="C86" s="11">
        <f>C54+C60+C66+C71</f>
        <v>335</v>
      </c>
      <c r="D86" s="11">
        <f>D49+D66+D83+D71</f>
        <v>270</v>
      </c>
      <c r="E86" s="11">
        <f>E66+E54+E60+E49</f>
        <v>250</v>
      </c>
      <c r="F86" s="11">
        <f>F49+F77+F83+F66</f>
        <v>355</v>
      </c>
      <c r="G86" s="11">
        <f>G83+G77+G71+G60</f>
        <v>380</v>
      </c>
      <c r="H86" s="11">
        <f>H54+H49+H60+H71</f>
        <v>315</v>
      </c>
      <c r="I86" s="11">
        <f>I49+I60+I71+I66</f>
        <v>235</v>
      </c>
      <c r="J86" s="11">
        <f>J60+J66+J49</f>
        <v>235</v>
      </c>
      <c r="K86" s="11">
        <f>K60+K66+K54</f>
        <v>180</v>
      </c>
      <c r="L86" s="11">
        <f>L77+L71+L60+L54</f>
        <v>310</v>
      </c>
      <c r="M86" s="11">
        <f>M49+M54+M83+M66</f>
        <v>305</v>
      </c>
      <c r="N86" s="11">
        <f>N66+N60+N54+N49</f>
        <v>200</v>
      </c>
      <c r="O86" s="11">
        <f>O66+O54+O49+O60</f>
        <v>385</v>
      </c>
      <c r="P86" s="12">
        <f>P49+P60+P71+P83</f>
        <v>385</v>
      </c>
    </row>
    <row r="89" spans="2:16" x14ac:dyDescent="0.25">
      <c r="B89" s="72" t="s">
        <v>69</v>
      </c>
      <c r="C89" s="10" cm="1">
        <f t="array" ref="C89">INDEX(CHOOSE({1,2,3,4,5,6,7},C49,C54,C60,C66,C71,C77,C83),MATCH(SMALL(CHOOSE({1,2,3,4,5,6,7},IF(C48&gt;0,C48+0.001,999),IF(C53&gt;0,C53+0.002,999),IF(C59&gt;0,C59+0.003,999),IF(C65&gt;0,C65+0.004,999),IF(C70&gt;0,C70+0.005,999),IF(C76&gt;0,C76+0.006,999),IF(C82&gt;0,C82+0.007,999)),1),CHOOSE({1,2,3,4,5,6,7},IF(C48&gt;0,C48+0.001,999),IF(C53&gt;0,C53+0.002,999),IF(C59&gt;0,C59+0.003,999),IF(C65&gt;0,C65+0.004,999),IF(C70&gt;0,C70+0.005,999),IF(C76&gt;0,C76+0.006,999),IF(C82&gt;0,C82+0.007,999)),0))
+INDEX(CHOOSE({1,2,3,4,5,6,7},C49,C54,C60,C66,C71,C77,C83),MATCH(SMALL(CHOOSE({1,2,3,4,5,6,7},IF(C48&gt;0,C48+0.001,999),IF(C53&gt;0,C53+0.002,999),IF(C59&gt;0,C59+0.003,999),IF(C65&gt;0,C65+0.004,999),IF(C70&gt;0,C70+0.005,999),IF(C76&gt;0,C76+0.006,999),IF(C82&gt;0,C82+0.007,999)),2),CHOOSE({1,2,3,4,5,6,7},IF(C48&gt;0,C48+0.001,999),IF(C53&gt;0,C53+0.002,999),IF(C59&gt;0,C59+0.003,999),IF(C65&gt;0,C65+0.004,999),IF(C70&gt;0,C70+0.005,999),IF(C76&gt;0,C76+0.006,999),IF(C82&gt;0,C82+0.007,999)),0))
+INDEX(CHOOSE({1,2,3,4,5,6,7},C49,C54,C60,C66,C71,C77,C83),MATCH(SMALL(CHOOSE({1,2,3,4,5,6,7},IF(C48&gt;0,C48+0.001,999),IF(C53&gt;0,C53+0.002,999),IF(C59&gt;0,C59+0.003,999),IF(C65&gt;0,C65+0.004,999),IF(C70&gt;0,C70+0.005,999),IF(C76&gt;0,C76+0.006,999),IF(C82&gt;0,C82+0.007,999)),3),CHOOSE({1,2,3,4,5,6,7},IF(C48&gt;0,C48+0.001,999),IF(C53&gt;0,C53+0.002,999),IF(C59&gt;0,C59+0.003,999),IF(C65&gt;0,C65+0.004,999),IF(C70&gt;0,C70+0.005,999),IF(C76&gt;0,C76+0.006,999),IF(C82&gt;0,C82+0.007,999)),0))
+INDEX(CHOOSE({1,2,3,4,5,6,7},C49,C54,C60,C66,C71,C77,C83),MATCH(SMALL(CHOOSE({1,2,3,4,5,6,7},IF(C48&gt;0,C48+0.001,999),IF(C53&gt;0,C53+0.002,999),IF(C59&gt;0,C59+0.003,999),IF(C65&gt;0,C65+0.004,999),IF(C70&gt;0,C70+0.005,999),IF(C76&gt;0,C76+0.006,999),IF(C82&gt;0,C82+0.007,999)),4),CHOOSE({1,2,3,4,5,6,7},IF(C48&gt;0,C48+0.001,999),IF(C53&gt;0,C53+0.002,999),IF(C59&gt;0,C59+0.003,999),IF(C65&gt;0,C65+0.004,999),IF(C70&gt;0,C70+0.005,999),IF(C76&gt;0,C76+0.006,999),IF(C82&gt;0,C82+0.007,999)),0))</f>
        <v>335</v>
      </c>
      <c r="D89" s="11" cm="1">
        <f t="array" ref="D89">INDEX(CHOOSE({1,2,3,4,5,6,7},D49,D54,D60,D66,D71,D77,D83),MATCH(SMALL(CHOOSE({1,2,3,4,5,6,7},IF(D48&gt;0,D48+0.001,999),IF(D53&gt;0,D53+0.002,999),IF(D59&gt;0,D59+0.003,999),IF(D65&gt;0,D65+0.004,999),IF(D70&gt;0,D70+0.005,999),IF(D76&gt;0,D76+0.006,999),IF(D82&gt;0,D82+0.007,999)),1),CHOOSE({1,2,3,4,5,6,7},IF(D48&gt;0,D48+0.001,999),IF(D53&gt;0,D53+0.002,999),IF(D59&gt;0,D59+0.003,999),IF(D65&gt;0,D65+0.004,999),IF(D70&gt;0,D70+0.005,999),IF(D76&gt;0,D76+0.006,999),IF(D82&gt;0,D82+0.007,999)),0))
+INDEX(CHOOSE({1,2,3,4,5,6,7},D49,D54,D60,D66,D71,D77,D83),MATCH(SMALL(CHOOSE({1,2,3,4,5,6,7},IF(D48&gt;0,D48+0.001,999),IF(D53&gt;0,D53+0.002,999),IF(D59&gt;0,D59+0.003,999),IF(D65&gt;0,D65+0.004,999),IF(D70&gt;0,D70+0.005,999),IF(D76&gt;0,D76+0.006,999),IF(D82&gt;0,D82+0.007,999)),2),CHOOSE({1,2,3,4,5,6,7},IF(D48&gt;0,D48+0.001,999),IF(D53&gt;0,D53+0.002,999),IF(D59&gt;0,D59+0.003,999),IF(D65&gt;0,D65+0.004,999),IF(D70&gt;0,D70+0.005,999),IF(D76&gt;0,D76+0.006,999),IF(D82&gt;0,D82+0.007,999)),0))
+INDEX(CHOOSE({1,2,3,4,5,6,7},D49,D54,D60,D66,D71,D77,D83),MATCH(SMALL(CHOOSE({1,2,3,4,5,6,7},IF(D48&gt;0,D48+0.001,999),IF(D53&gt;0,D53+0.002,999),IF(D59&gt;0,D59+0.003,999),IF(D65&gt;0,D65+0.004,999),IF(D70&gt;0,D70+0.005,999),IF(D76&gt;0,D76+0.006,999),IF(D82&gt;0,D82+0.007,999)),3),CHOOSE({1,2,3,4,5,6,7},IF(D48&gt;0,D48+0.001,999),IF(D53&gt;0,D53+0.002,999),IF(D59&gt;0,D59+0.003,999),IF(D65&gt;0,D65+0.004,999),IF(D70&gt;0,D70+0.005,999),IF(D76&gt;0,D76+0.006,999),IF(D82&gt;0,D82+0.007,999)),0))
+INDEX(CHOOSE({1,2,3,4,5,6,7},D49,D54,D60,D66,D71,D77,D83),MATCH(SMALL(CHOOSE({1,2,3,4,5,6,7},IF(D48&gt;0,D48+0.001,999),IF(D53&gt;0,D53+0.002,999),IF(D59&gt;0,D59+0.003,999),IF(D65&gt;0,D65+0.004,999),IF(D70&gt;0,D70+0.005,999),IF(D76&gt;0,D76+0.006,999),IF(D82&gt;0,D82+0.007,999)),4),CHOOSE({1,2,3,4,5,6,7},IF(D48&gt;0,D48+0.001,999),IF(D53&gt;0,D53+0.002,999),IF(D59&gt;0,D59+0.003,999),IF(D65&gt;0,D65+0.004,999),IF(D70&gt;0,D70+0.005,999),IF(D76&gt;0,D76+0.006,999),IF(D82&gt;0,D82+0.007,999)),0))</f>
        <v>270</v>
      </c>
      <c r="E89" s="11" cm="1">
        <f t="array" ref="E89">INDEX(CHOOSE({1,2,3,4,5,6,7},E49,E54,E60,E66,E71,E77,E83),MATCH(SMALL(CHOOSE({1,2,3,4,5,6,7},IF(E48&gt;0,E48+0.001,999),IF(E53&gt;0,E53+0.002,999),IF(E59&gt;0,E59+0.003,999),IF(E65&gt;0,E65+0.004,999),IF(E70&gt;0,E70+0.005,999),IF(E76&gt;0,E76+0.006,999),IF(E82&gt;0,E82+0.007,999)),1),CHOOSE({1,2,3,4,5,6,7},IF(E48&gt;0,E48+0.001,999),IF(E53&gt;0,E53+0.002,999),IF(E59&gt;0,E59+0.003,999),IF(E65&gt;0,E65+0.004,999),IF(E70&gt;0,E70+0.005,999),IF(E76&gt;0,E76+0.006,999),IF(E82&gt;0,E82+0.007,999)),0))
+INDEX(CHOOSE({1,2,3,4,5,6,7},E49,E54,E60,E66,E71,E77,E83),MATCH(SMALL(CHOOSE({1,2,3,4,5,6,7},IF(E48&gt;0,E48+0.001,999),IF(E53&gt;0,E53+0.002,999),IF(E59&gt;0,E59+0.003,999),IF(E65&gt;0,E65+0.004,999),IF(E70&gt;0,E70+0.005,999),IF(E76&gt;0,E76+0.006,999),IF(E82&gt;0,E82+0.007,999)),2),CHOOSE({1,2,3,4,5,6,7},IF(E48&gt;0,E48+0.001,999),IF(E53&gt;0,E53+0.002,999),IF(E59&gt;0,E59+0.003,999),IF(E65&gt;0,E65+0.004,999),IF(E70&gt;0,E70+0.005,999),IF(E76&gt;0,E76+0.006,999),IF(E82&gt;0,E82+0.007,999)),0))
+INDEX(CHOOSE({1,2,3,4,5,6,7},E49,E54,E60,E66,E71,E77,E83),MATCH(SMALL(CHOOSE({1,2,3,4,5,6,7},IF(E48&gt;0,E48+0.001,999),IF(E53&gt;0,E53+0.002,999),IF(E59&gt;0,E59+0.003,999),IF(E65&gt;0,E65+0.004,999),IF(E70&gt;0,E70+0.005,999),IF(E76&gt;0,E76+0.006,999),IF(E82&gt;0,E82+0.007,999)),3),CHOOSE({1,2,3,4,5,6,7},IF(E48&gt;0,E48+0.001,999),IF(E53&gt;0,E53+0.002,999),IF(E59&gt;0,E59+0.003,999),IF(E65&gt;0,E65+0.004,999),IF(E70&gt;0,E70+0.005,999),IF(E76&gt;0,E76+0.006,999),IF(E82&gt;0,E82+0.007,999)),0))
+INDEX(CHOOSE({1,2,3,4,5,6,7},E49,E54,E60,E66,E71,E77,E83),MATCH(SMALL(CHOOSE({1,2,3,4,5,6,7},IF(E48&gt;0,E48+0.001,999),IF(E53&gt;0,E53+0.002,999),IF(E59&gt;0,E59+0.003,999),IF(E65&gt;0,E65+0.004,999),IF(E70&gt;0,E70+0.005,999),IF(E76&gt;0,E76+0.006,999),IF(E82&gt;0,E82+0.007,999)),4),CHOOSE({1,2,3,4,5,6,7},IF(E48&gt;0,E48+0.001,999),IF(E53&gt;0,E53+0.002,999),IF(E59&gt;0,E59+0.003,999),IF(E65&gt;0,E65+0.004,999),IF(E70&gt;0,E70+0.005,999),IF(E76&gt;0,E76+0.006,999),IF(E82&gt;0,E82+0.007,999)),0))</f>
        <v>250</v>
      </c>
      <c r="F89" s="11" cm="1">
        <f t="array" ref="F89">INDEX(CHOOSE({1,2,3,4,5,6,7},F49,F54,F60,F66,F71,F77,F83),MATCH(SMALL(CHOOSE({1,2,3,4,5,6,7},IF(F48&gt;0,F48+0.001,999),IF(F53&gt;0,F53+0.002,999),IF(F59&gt;0,F59+0.003,999),IF(F65&gt;0,F65+0.004,999),IF(F70&gt;0,F70+0.005,999),IF(F76&gt;0,F76+0.006,999),IF(F82&gt;0,F82+0.007,999)),1),CHOOSE({1,2,3,4,5,6,7},IF(F48&gt;0,F48+0.001,999),IF(F53&gt;0,F53+0.002,999),IF(F59&gt;0,F59+0.003,999),IF(F65&gt;0,F65+0.004,999),IF(F70&gt;0,F70+0.005,999),IF(F76&gt;0,F76+0.006,999),IF(F82&gt;0,F82+0.007,999)),0))
+INDEX(CHOOSE({1,2,3,4,5,6,7},F49,F54,F60,F66,F71,F77,F83),MATCH(SMALL(CHOOSE({1,2,3,4,5,6,7},IF(F48&gt;0,F48+0.001,999),IF(F53&gt;0,F53+0.002,999),IF(F59&gt;0,F59+0.003,999),IF(F65&gt;0,F65+0.004,999),IF(F70&gt;0,F70+0.005,999),IF(F76&gt;0,F76+0.006,999),IF(F82&gt;0,F82+0.007,999)),2),CHOOSE({1,2,3,4,5,6,7},IF(F48&gt;0,F48+0.001,999),IF(F53&gt;0,F53+0.002,999),IF(F59&gt;0,F59+0.003,999),IF(F65&gt;0,F65+0.004,999),IF(F70&gt;0,F70+0.005,999),IF(F76&gt;0,F76+0.006,999),IF(F82&gt;0,F82+0.007,999)),0))
+INDEX(CHOOSE({1,2,3,4,5,6,7},F49,F54,F60,F66,F71,F77,F83),MATCH(SMALL(CHOOSE({1,2,3,4,5,6,7},IF(F48&gt;0,F48+0.001,999),IF(F53&gt;0,F53+0.002,999),IF(F59&gt;0,F59+0.003,999),IF(F65&gt;0,F65+0.004,999),IF(F70&gt;0,F70+0.005,999),IF(F76&gt;0,F76+0.006,999),IF(F82&gt;0,F82+0.007,999)),3),CHOOSE({1,2,3,4,5,6,7},IF(F48&gt;0,F48+0.001,999),IF(F53&gt;0,F53+0.002,999),IF(F59&gt;0,F59+0.003,999),IF(F65&gt;0,F65+0.004,999),IF(F70&gt;0,F70+0.005,999),IF(F76&gt;0,F76+0.006,999),IF(F82&gt;0,F82+0.007,999)),0))
+INDEX(CHOOSE({1,2,3,4,5,6,7},F49,F54,F60,F66,F71,F77,F83),MATCH(SMALL(CHOOSE({1,2,3,4,5,6,7},IF(F48&gt;0,F48+0.001,999),IF(F53&gt;0,F53+0.002,999),IF(F59&gt;0,F59+0.003,999),IF(F65&gt;0,F65+0.004,999),IF(F70&gt;0,F70+0.005,999),IF(F76&gt;0,F76+0.006,999),IF(F82&gt;0,F82+0.007,999)),4),CHOOSE({1,2,3,4,5,6,7},IF(F48&gt;0,F48+0.001,999),IF(F53&gt;0,F53+0.002,999),IF(F59&gt;0,F59+0.003,999),IF(F65&gt;0,F65+0.004,999),IF(F70&gt;0,F70+0.005,999),IF(F76&gt;0,F76+0.006,999),IF(F82&gt;0,F82+0.007,999)),0))</f>
        <v>355</v>
      </c>
      <c r="G89" s="11" cm="1">
        <f t="array" ref="G89">INDEX(CHOOSE({1,2,3,4,5,6,7},G49,G54,G60,G66,G71,G77,G83),MATCH(SMALL(CHOOSE({1,2,3,4,5,6,7},IF(G48&gt;0,G48+0.001,999),IF(G53&gt;0,G53+0.002,999),IF(G59&gt;0,G59+0.003,999),IF(G65&gt;0,G65+0.004,999),IF(G70&gt;0,G70+0.005,999),IF(G76&gt;0,G76+0.006,999),IF(G82&gt;0,G82+0.007,999)),1),CHOOSE({1,2,3,4,5,6,7},IF(G48&gt;0,G48+0.001,999),IF(G53&gt;0,G53+0.002,999),IF(G59&gt;0,G59+0.003,999),IF(G65&gt;0,G65+0.004,999),IF(G70&gt;0,G70+0.005,999),IF(G76&gt;0,G76+0.006,999),IF(G82&gt;0,G82+0.007,999)),0))
+INDEX(CHOOSE({1,2,3,4,5,6,7},G49,G54,G60,G66,G71,G77,G83),MATCH(SMALL(CHOOSE({1,2,3,4,5,6,7},IF(G48&gt;0,G48+0.001,999),IF(G53&gt;0,G53+0.002,999),IF(G59&gt;0,G59+0.003,999),IF(G65&gt;0,G65+0.004,999),IF(G70&gt;0,G70+0.005,999),IF(G76&gt;0,G76+0.006,999),IF(G82&gt;0,G82+0.007,999)),2),CHOOSE({1,2,3,4,5,6,7},IF(G48&gt;0,G48+0.001,999),IF(G53&gt;0,G53+0.002,999),IF(G59&gt;0,G59+0.003,999),IF(G65&gt;0,G65+0.004,999),IF(G70&gt;0,G70+0.005,999),IF(G76&gt;0,G76+0.006,999),IF(G82&gt;0,G82+0.007,999)),0))
+INDEX(CHOOSE({1,2,3,4,5,6,7},G49,G54,G60,G66,G71,G77,G83),MATCH(SMALL(CHOOSE({1,2,3,4,5,6,7},IF(G48&gt;0,G48+0.001,999),IF(G53&gt;0,G53+0.002,999),IF(G59&gt;0,G59+0.003,999),IF(G65&gt;0,G65+0.004,999),IF(G70&gt;0,G70+0.005,999),IF(G76&gt;0,G76+0.006,999),IF(G82&gt;0,G82+0.007,999)),3),CHOOSE({1,2,3,4,5,6,7},IF(G48&gt;0,G48+0.001,999),IF(G53&gt;0,G53+0.002,999),IF(G59&gt;0,G59+0.003,999),IF(G65&gt;0,G65+0.004,999),IF(G70&gt;0,G70+0.005,999),IF(G76&gt;0,G76+0.006,999),IF(G82&gt;0,G82+0.007,999)),0))
+INDEX(CHOOSE({1,2,3,4,5,6,7},G49,G54,G60,G66,G71,G77,G83),MATCH(SMALL(CHOOSE({1,2,3,4,5,6,7},IF(G48&gt;0,G48+0.001,999),IF(G53&gt;0,G53+0.002,999),IF(G59&gt;0,G59+0.003,999),IF(G65&gt;0,G65+0.004,999),IF(G70&gt;0,G70+0.005,999),IF(G76&gt;0,G76+0.006,999),IF(G82&gt;0,G82+0.007,999)),4),CHOOSE({1,2,3,4,5,6,7},IF(G48&gt;0,G48+0.001,999),IF(G53&gt;0,G53+0.002,999),IF(G59&gt;0,G59+0.003,999),IF(G65&gt;0,G65+0.004,999),IF(G70&gt;0,G70+0.005,999),IF(G76&gt;0,G76+0.006,999),IF(G82&gt;0,G82+0.007,999)),0))</f>
        <v>380</v>
      </c>
      <c r="H89" s="11" cm="1">
        <f t="array" ref="H89">INDEX(CHOOSE({1,2,3,4,5,6,7},H49,H54,H60,H66,H71,H77,H83),MATCH(SMALL(CHOOSE({1,2,3,4,5,6,7},IF(H48&gt;0,H48+0.001,999),IF(H53&gt;0,H53+0.002,999),IF(H59&gt;0,H59+0.003,999),IF(H65&gt;0,H65+0.004,999),IF(H70&gt;0,H70+0.005,999),IF(H76&gt;0,H76+0.006,999),IF(H82&gt;0,H82+0.007,999)),1),CHOOSE({1,2,3,4,5,6,7},IF(H48&gt;0,H48+0.001,999),IF(H53&gt;0,H53+0.002,999),IF(H59&gt;0,H59+0.003,999),IF(H65&gt;0,H65+0.004,999),IF(H70&gt;0,H70+0.005,999),IF(H76&gt;0,H76+0.006,999),IF(H82&gt;0,H82+0.007,999)),0))
+INDEX(CHOOSE({1,2,3,4,5,6,7},H49,H54,H60,H66,H71,H77,H83),MATCH(SMALL(CHOOSE({1,2,3,4,5,6,7},IF(H48&gt;0,H48+0.001,999),IF(H53&gt;0,H53+0.002,999),IF(H59&gt;0,H59+0.003,999),IF(H65&gt;0,H65+0.004,999),IF(H70&gt;0,H70+0.005,999),IF(H76&gt;0,H76+0.006,999),IF(H82&gt;0,H82+0.007,999)),2),CHOOSE({1,2,3,4,5,6,7},IF(H48&gt;0,H48+0.001,999),IF(H53&gt;0,H53+0.002,999),IF(H59&gt;0,H59+0.003,999),IF(H65&gt;0,H65+0.004,999),IF(H70&gt;0,H70+0.005,999),IF(H76&gt;0,H76+0.006,999),IF(H82&gt;0,H82+0.007,999)),0))
+INDEX(CHOOSE({1,2,3,4,5,6,7},H49,H54,H60,H66,H71,H77,H83),MATCH(SMALL(CHOOSE({1,2,3,4,5,6,7},IF(H48&gt;0,H48+0.001,999),IF(H53&gt;0,H53+0.002,999),IF(H59&gt;0,H59+0.003,999),IF(H65&gt;0,H65+0.004,999),IF(H70&gt;0,H70+0.005,999),IF(H76&gt;0,H76+0.006,999),IF(H82&gt;0,H82+0.007,999)),3),CHOOSE({1,2,3,4,5,6,7},IF(H48&gt;0,H48+0.001,999),IF(H53&gt;0,H53+0.002,999),IF(H59&gt;0,H59+0.003,999),IF(H65&gt;0,H65+0.004,999),IF(H70&gt;0,H70+0.005,999),IF(H76&gt;0,H76+0.006,999),IF(H82&gt;0,H82+0.007,999)),0))
+INDEX(CHOOSE({1,2,3,4,5,6,7},H49,H54,H60,H66,H71,H77,H83),MATCH(SMALL(CHOOSE({1,2,3,4,5,6,7},IF(H48&gt;0,H48+0.001,999),IF(H53&gt;0,H53+0.002,999),IF(H59&gt;0,H59+0.003,999),IF(H65&gt;0,H65+0.004,999),IF(H70&gt;0,H70+0.005,999),IF(H76&gt;0,H76+0.006,999),IF(H82&gt;0,H82+0.007,999)),4),CHOOSE({1,2,3,4,5,6,7},IF(H48&gt;0,H48+0.001,999),IF(H53&gt;0,H53+0.002,999),IF(H59&gt;0,H59+0.003,999),IF(H65&gt;0,H65+0.004,999),IF(H70&gt;0,H70+0.005,999),IF(H76&gt;0,H76+0.006,999),IF(H82&gt;0,H82+0.007,999)),0))</f>
        <v>315</v>
      </c>
      <c r="I89" s="11" cm="1">
        <f t="array" ref="I89">INDEX(CHOOSE({1,2,3,4,5,6,7},I49,I54,I60,I66,I71,I77,I83),MATCH(SMALL(CHOOSE({1,2,3,4,5,6,7},IF(I48&gt;0,I48+0.001,999),IF(I53&gt;0,I53+0.002,999),IF(I59&gt;0,I59+0.003,999),IF(I65&gt;0,I65+0.004,999),IF(I70&gt;0,I70+0.005,999),IF(I76&gt;0,I76+0.006,999),IF(I82&gt;0,I82+0.007,999)),1),CHOOSE({1,2,3,4,5,6,7},IF(I48&gt;0,I48+0.001,999),IF(I53&gt;0,I53+0.002,999),IF(I59&gt;0,I59+0.003,999),IF(I65&gt;0,I65+0.004,999),IF(I70&gt;0,I70+0.005,999),IF(I76&gt;0,I76+0.006,999),IF(I82&gt;0,I82+0.007,999)),0))
+INDEX(CHOOSE({1,2,3,4,5,6,7},I49,I54,I60,I66,I71,I77,I83),MATCH(SMALL(CHOOSE({1,2,3,4,5,6,7},IF(I48&gt;0,I48+0.001,999),IF(I53&gt;0,I53+0.002,999),IF(I59&gt;0,I59+0.003,999),IF(I65&gt;0,I65+0.004,999),IF(I70&gt;0,I70+0.005,999),IF(I76&gt;0,I76+0.006,999),IF(I82&gt;0,I82+0.007,999)),2),CHOOSE({1,2,3,4,5,6,7},IF(I48&gt;0,I48+0.001,999),IF(I53&gt;0,I53+0.002,999),IF(I59&gt;0,I59+0.003,999),IF(I65&gt;0,I65+0.004,999),IF(I70&gt;0,I70+0.005,999),IF(I76&gt;0,I76+0.006,999),IF(I82&gt;0,I82+0.007,999)),0))
+INDEX(CHOOSE({1,2,3,4,5,6,7},I49,I54,I60,I66,I71,I77,I83),MATCH(SMALL(CHOOSE({1,2,3,4,5,6,7},IF(I48&gt;0,I48+0.001,999),IF(I53&gt;0,I53+0.002,999),IF(I59&gt;0,I59+0.003,999),IF(I65&gt;0,I65+0.004,999),IF(I70&gt;0,I70+0.005,999),IF(I76&gt;0,I76+0.006,999),IF(I82&gt;0,I82+0.007,999)),3),CHOOSE({1,2,3,4,5,6,7},IF(I48&gt;0,I48+0.001,999),IF(I53&gt;0,I53+0.002,999),IF(I59&gt;0,I59+0.003,999),IF(I65&gt;0,I65+0.004,999),IF(I70&gt;0,I70+0.005,999),IF(I76&gt;0,I76+0.006,999),IF(I82&gt;0,I82+0.007,999)),0))
+INDEX(CHOOSE({1,2,3,4,5,6,7},I49,I54,I60,I66,I71,I77,I83),MATCH(SMALL(CHOOSE({1,2,3,4,5,6,7},IF(I48&gt;0,I48+0.001,999),IF(I53&gt;0,I53+0.002,999),IF(I59&gt;0,I59+0.003,999),IF(I65&gt;0,I65+0.004,999),IF(I70&gt;0,I70+0.005,999),IF(I76&gt;0,I76+0.006,999),IF(I82&gt;0,I82+0.007,999)),4),CHOOSE({1,2,3,4,5,6,7},IF(I48&gt;0,I48+0.001,999),IF(I53&gt;0,I53+0.002,999),IF(I59&gt;0,I59+0.003,999),IF(I65&gt;0,I65+0.004,999),IF(I70&gt;0,I70+0.005,999),IF(I76&gt;0,I76+0.006,999),IF(I82&gt;0,I82+0.007,999)),0))</f>
        <v>235</v>
      </c>
      <c r="J89" s="11" cm="1">
        <f t="array" ref="J89">INDEX(CHOOSE({1,2,3,4,5,6,7},J49,J54,J60,J66,J71,J77,J83),MATCH(SMALL(CHOOSE({1,2,3,4,5,6,7},IF(J48&gt;0,J48+0.001,999),IF(J53&gt;0,J53+0.002,999),IF(J59&gt;0,J59+0.003,999),IF(J65&gt;0,J65+0.004,999),IF(J70&gt;0,J70+0.005,999),IF(J76&gt;0,J76+0.006,999),IF(J82&gt;0,J82+0.007,999)),1),CHOOSE({1,2,3,4,5,6,7},IF(J48&gt;0,J48+0.001,999),IF(J53&gt;0,J53+0.002,999),IF(J59&gt;0,J59+0.003,999),IF(J65&gt;0,J65+0.004,999),IF(J70&gt;0,J70+0.005,999),IF(J76&gt;0,J76+0.006,999),IF(J82&gt;0,J82+0.007,999)),0))
+INDEX(CHOOSE({1,2,3,4,5,6,7},J49,J54,J60,J66,J71,J77,J83),MATCH(SMALL(CHOOSE({1,2,3,4,5,6,7},IF(J48&gt;0,J48+0.001,999),IF(J53&gt;0,J53+0.002,999),IF(J59&gt;0,J59+0.003,999),IF(J65&gt;0,J65+0.004,999),IF(J70&gt;0,J70+0.005,999),IF(J76&gt;0,J76+0.006,999),IF(J82&gt;0,J82+0.007,999)),2),CHOOSE({1,2,3,4,5,6,7},IF(J48&gt;0,J48+0.001,999),IF(J53&gt;0,J53+0.002,999),IF(J59&gt;0,J59+0.003,999),IF(J65&gt;0,J65+0.004,999),IF(J70&gt;0,J70+0.005,999),IF(J76&gt;0,J76+0.006,999),IF(J82&gt;0,J82+0.007,999)),0))
+INDEX(CHOOSE({1,2,3,4,5,6,7},J49,J54,J60,J66,J71,J77,J83),MATCH(SMALL(CHOOSE({1,2,3,4,5,6,7},IF(J48&gt;0,J48+0.001,999),IF(J53&gt;0,J53+0.002,999),IF(J59&gt;0,J59+0.003,999),IF(J65&gt;0,J65+0.004,999),IF(J70&gt;0,J70+0.005,999),IF(J76&gt;0,J76+0.006,999),IF(J82&gt;0,J82+0.007,999)),3),CHOOSE({1,2,3,4,5,6,7},IF(J48&gt;0,J48+0.001,999),IF(J53&gt;0,J53+0.002,999),IF(J59&gt;0,J59+0.003,999),IF(J65&gt;0,J65+0.004,999),IF(J70&gt;0,J70+0.005,999),IF(J76&gt;0,J76+0.006,999),IF(J82&gt;0,J82+0.007,999)),0))
+INDEX(CHOOSE({1,2,3,4,5,6,7},J49,J54,J60,J66,J71,J77,J83),MATCH(SMALL(CHOOSE({1,2,3,4,5,6,7},IF(J48&gt;0,J48+0.001,999),IF(J53&gt;0,J53+0.002,999),IF(J59&gt;0,J59+0.003,999),IF(J65&gt;0,J65+0.004,999),IF(J70&gt;0,J70+0.005,999),IF(J76&gt;0,J76+0.006,999),IF(J82&gt;0,J82+0.007,999)),4),CHOOSE({1,2,3,4,5,6,7},IF(J48&gt;0,J48+0.001,999),IF(J53&gt;0,J53+0.002,999),IF(J59&gt;0,J59+0.003,999),IF(J65&gt;0,J65+0.004,999),IF(J70&gt;0,J70+0.005,999),IF(J76&gt;0,J76+0.006,999),IF(J82&gt;0,J82+0.007,999)),0))</f>
        <v>235</v>
      </c>
      <c r="K89" s="11" cm="1">
        <f t="array" ref="K89">INDEX(CHOOSE({1,2,3,4,5,6,7},K49,K54,K60,K66,K71,K77,K83),MATCH(SMALL(CHOOSE({1,2,3,4,5,6,7},IF(K48&gt;0,K48+0.001,999),IF(K53&gt;0,K53+0.002,999),IF(K59&gt;0,K59+0.003,999),IF(K65&gt;0,K65+0.004,999),IF(K70&gt;0,K70+0.005,999),IF(K76&gt;0,K76+0.006,999),IF(K82&gt;0,K82+0.007,999)),1),CHOOSE({1,2,3,4,5,6,7},IF(K48&gt;0,K48+0.001,999),IF(K53&gt;0,K53+0.002,999),IF(K59&gt;0,K59+0.003,999),IF(K65&gt;0,K65+0.004,999),IF(K70&gt;0,K70+0.005,999),IF(K76&gt;0,K76+0.006,999),IF(K82&gt;0,K82+0.007,999)),0))
+INDEX(CHOOSE({1,2,3,4,5,6,7},K49,K54,K60,K66,K71,K77,K83),MATCH(SMALL(CHOOSE({1,2,3,4,5,6,7},IF(K48&gt;0,K48+0.001,999),IF(K53&gt;0,K53+0.002,999),IF(K59&gt;0,K59+0.003,999),IF(K65&gt;0,K65+0.004,999),IF(K70&gt;0,K70+0.005,999),IF(K76&gt;0,K76+0.006,999),IF(K82&gt;0,K82+0.007,999)),2),CHOOSE({1,2,3,4,5,6,7},IF(K48&gt;0,K48+0.001,999),IF(K53&gt;0,K53+0.002,999),IF(K59&gt;0,K59+0.003,999),IF(K65&gt;0,K65+0.004,999),IF(K70&gt;0,K70+0.005,999),IF(K76&gt;0,K76+0.006,999),IF(K82&gt;0,K82+0.007,999)),0))
+INDEX(CHOOSE({1,2,3,4,5,6,7},K49,K54,K60,K66,K71,K77,K83),MATCH(SMALL(CHOOSE({1,2,3,4,5,6,7},IF(K48&gt;0,K48+0.001,999),IF(K53&gt;0,K53+0.002,999),IF(K59&gt;0,K59+0.003,999),IF(K65&gt;0,K65+0.004,999),IF(K70&gt;0,K70+0.005,999),IF(K76&gt;0,K76+0.006,999),IF(K82&gt;0,K82+0.007,999)),3),CHOOSE({1,2,3,4,5,6,7},IF(K48&gt;0,K48+0.001,999),IF(K53&gt;0,K53+0.002,999),IF(K59&gt;0,K59+0.003,999),IF(K65&gt;0,K65+0.004,999),IF(K70&gt;0,K70+0.005,999),IF(K76&gt;0,K76+0.006,999),IF(K82&gt;0,K82+0.007,999)),0))
+INDEX(CHOOSE({1,2,3,4,5,6,7},K49,K54,K60,K66,K71,K77,K83),MATCH(SMALL(CHOOSE({1,2,3,4,5,6,7},IF(K48&gt;0,K48+0.001,999),IF(K53&gt;0,K53+0.002,999),IF(K59&gt;0,K59+0.003,999),IF(K65&gt;0,K65+0.004,999),IF(K70&gt;0,K70+0.005,999),IF(K76&gt;0,K76+0.006,999),IF(K82&gt;0,K82+0.007,999)),4),CHOOSE({1,2,3,4,5,6,7},IF(K48&gt;0,K48+0.001,999),IF(K53&gt;0,K53+0.002,999),IF(K59&gt;0,K59+0.003,999),IF(K65&gt;0,K65+0.004,999),IF(K70&gt;0,K70+0.005,999),IF(K76&gt;0,K76+0.006,999),IF(K82&gt;0,K82+0.007,999)),0))</f>
        <v>180</v>
      </c>
      <c r="L89" s="11" cm="1">
        <f t="array" ref="L89">INDEX(CHOOSE({1,2,3,4,5,6,7},L49,L54,L60,L66,L71,L77,L83),MATCH(SMALL(CHOOSE({1,2,3,4,5,6,7},IF(L48&gt;0,L48+0.001,999),IF(L53&gt;0,L53+0.002,999),IF(L59&gt;0,L59+0.003,999),IF(L65&gt;0,L65+0.004,999),IF(L70&gt;0,L70+0.005,999),IF(L76&gt;0,L76+0.006,999),IF(L82&gt;0,L82+0.007,999)),1),CHOOSE({1,2,3,4,5,6,7},IF(L48&gt;0,L48+0.001,999),IF(L53&gt;0,L53+0.002,999),IF(L59&gt;0,L59+0.003,999),IF(L65&gt;0,L65+0.004,999),IF(L70&gt;0,L70+0.005,999),IF(L76&gt;0,L76+0.006,999),IF(L82&gt;0,L82+0.007,999)),0))
+INDEX(CHOOSE({1,2,3,4,5,6,7},L49,L54,L60,L66,L71,L77,L83),MATCH(SMALL(CHOOSE({1,2,3,4,5,6,7},IF(L48&gt;0,L48+0.001,999),IF(L53&gt;0,L53+0.002,999),IF(L59&gt;0,L59+0.003,999),IF(L65&gt;0,L65+0.004,999),IF(L70&gt;0,L70+0.005,999),IF(L76&gt;0,L76+0.006,999),IF(L82&gt;0,L82+0.007,999)),2),CHOOSE({1,2,3,4,5,6,7},IF(L48&gt;0,L48+0.001,999),IF(L53&gt;0,L53+0.002,999),IF(L59&gt;0,L59+0.003,999),IF(L65&gt;0,L65+0.004,999),IF(L70&gt;0,L70+0.005,999),IF(L76&gt;0,L76+0.006,999),IF(L82&gt;0,L82+0.007,999)),0))
+INDEX(CHOOSE({1,2,3,4,5,6,7},L49,L54,L60,L66,L71,L77,L83),MATCH(SMALL(CHOOSE({1,2,3,4,5,6,7},IF(L48&gt;0,L48+0.001,999),IF(L53&gt;0,L53+0.002,999),IF(L59&gt;0,L59+0.003,999),IF(L65&gt;0,L65+0.004,999),IF(L70&gt;0,L70+0.005,999),IF(L76&gt;0,L76+0.006,999),IF(L82&gt;0,L82+0.007,999)),3),CHOOSE({1,2,3,4,5,6,7},IF(L48&gt;0,L48+0.001,999),IF(L53&gt;0,L53+0.002,999),IF(L59&gt;0,L59+0.003,999),IF(L65&gt;0,L65+0.004,999),IF(L70&gt;0,L70+0.005,999),IF(L76&gt;0,L76+0.006,999),IF(L82&gt;0,L82+0.007,999)),0))
+INDEX(CHOOSE({1,2,3,4,5,6,7},L49,L54,L60,L66,L71,L77,L83),MATCH(SMALL(CHOOSE({1,2,3,4,5,6,7},IF(L48&gt;0,L48+0.001,999),IF(L53&gt;0,L53+0.002,999),IF(L59&gt;0,L59+0.003,999),IF(L65&gt;0,L65+0.004,999),IF(L70&gt;0,L70+0.005,999),IF(L76&gt;0,L76+0.006,999),IF(L82&gt;0,L82+0.007,999)),4),CHOOSE({1,2,3,4,5,6,7},IF(L48&gt;0,L48+0.001,999),IF(L53&gt;0,L53+0.002,999),IF(L59&gt;0,L59+0.003,999),IF(L65&gt;0,L65+0.004,999),IF(L70&gt;0,L70+0.005,999),IF(L76&gt;0,L76+0.006,999),IF(L82&gt;0,L82+0.007,999)),0))</f>
        <v>310</v>
      </c>
      <c r="M89" s="11" cm="1">
        <f t="array" ref="M89">INDEX(CHOOSE({1,2,3,4,5,6,7},M49,M54,M60,M66,M71,M77,M83),MATCH(SMALL(CHOOSE({1,2,3,4,5,6,7},IF(M48&gt;0,M48+0.001,999),IF(M53&gt;0,M53+0.002,999),IF(M59&gt;0,M59+0.003,999),IF(M65&gt;0,M65+0.004,999),IF(M70&gt;0,M70+0.005,999),IF(M76&gt;0,M76+0.006,999),IF(M82&gt;0,M82+0.007,999)),1),CHOOSE({1,2,3,4,5,6,7},IF(M48&gt;0,M48+0.001,999),IF(M53&gt;0,M53+0.002,999),IF(M59&gt;0,M59+0.003,999),IF(M65&gt;0,M65+0.004,999),IF(M70&gt;0,M70+0.005,999),IF(M76&gt;0,M76+0.006,999),IF(M82&gt;0,M82+0.007,999)),0))
+INDEX(CHOOSE({1,2,3,4,5,6,7},M49,M54,M60,M66,M71,M77,M83),MATCH(SMALL(CHOOSE({1,2,3,4,5,6,7},IF(M48&gt;0,M48+0.001,999),IF(M53&gt;0,M53+0.002,999),IF(M59&gt;0,M59+0.003,999),IF(M65&gt;0,M65+0.004,999),IF(M70&gt;0,M70+0.005,999),IF(M76&gt;0,M76+0.006,999),IF(M82&gt;0,M82+0.007,999)),2),CHOOSE({1,2,3,4,5,6,7},IF(M48&gt;0,M48+0.001,999),IF(M53&gt;0,M53+0.002,999),IF(M59&gt;0,M59+0.003,999),IF(M65&gt;0,M65+0.004,999),IF(M70&gt;0,M70+0.005,999),IF(M76&gt;0,M76+0.006,999),IF(M82&gt;0,M82+0.007,999)),0))
+INDEX(CHOOSE({1,2,3,4,5,6,7},M49,M54,M60,M66,M71,M77,M83),MATCH(SMALL(CHOOSE({1,2,3,4,5,6,7},IF(M48&gt;0,M48+0.001,999),IF(M53&gt;0,M53+0.002,999),IF(M59&gt;0,M59+0.003,999),IF(M65&gt;0,M65+0.004,999),IF(M70&gt;0,M70+0.005,999),IF(M76&gt;0,M76+0.006,999),IF(M82&gt;0,M82+0.007,999)),3),CHOOSE({1,2,3,4,5,6,7},IF(M48&gt;0,M48+0.001,999),IF(M53&gt;0,M53+0.002,999),IF(M59&gt;0,M59+0.003,999),IF(M65&gt;0,M65+0.004,999),IF(M70&gt;0,M70+0.005,999),IF(M76&gt;0,M76+0.006,999),IF(M82&gt;0,M82+0.007,999)),0))
+INDEX(CHOOSE({1,2,3,4,5,6,7},M49,M54,M60,M66,M71,M77,M83),MATCH(SMALL(CHOOSE({1,2,3,4,5,6,7},IF(M48&gt;0,M48+0.001,999),IF(M53&gt;0,M53+0.002,999),IF(M59&gt;0,M59+0.003,999),IF(M65&gt;0,M65+0.004,999),IF(M70&gt;0,M70+0.005,999),IF(M76&gt;0,M76+0.006,999),IF(M82&gt;0,M82+0.007,999)),4),CHOOSE({1,2,3,4,5,6,7},IF(M48&gt;0,M48+0.001,999),IF(M53&gt;0,M53+0.002,999),IF(M59&gt;0,M59+0.003,999),IF(M65&gt;0,M65+0.004,999),IF(M70&gt;0,M70+0.005,999),IF(M76&gt;0,M76+0.006,999),IF(M82&gt;0,M82+0.007,999)),0))</f>
        <v>305</v>
      </c>
      <c r="N89" s="11" cm="1">
        <f t="array" ref="N89">INDEX(CHOOSE({1,2,3,4,5,6,7},N49,N54,N60,N66,N71,N77,N83),MATCH(SMALL(CHOOSE({1,2,3,4,5,6,7},IF(N48&gt;0,N48+0.001,999),IF(N53&gt;0,N53+0.002,999),IF(N59&gt;0,N59+0.003,999),IF(N65&gt;0,N65+0.004,999),IF(N70&gt;0,N70+0.005,999),IF(N76&gt;0,N76+0.006,999),IF(N82&gt;0,N82+0.007,999)),1),CHOOSE({1,2,3,4,5,6,7},IF(N48&gt;0,N48+0.001,999),IF(N53&gt;0,N53+0.002,999),IF(N59&gt;0,N59+0.003,999),IF(N65&gt;0,N65+0.004,999),IF(N70&gt;0,N70+0.005,999),IF(N76&gt;0,N76+0.006,999),IF(N82&gt;0,N82+0.007,999)),0))
+INDEX(CHOOSE({1,2,3,4,5,6,7},N49,N54,N60,N66,N71,N77,N83),MATCH(SMALL(CHOOSE({1,2,3,4,5,6,7},IF(N48&gt;0,N48+0.001,999),IF(N53&gt;0,N53+0.002,999),IF(N59&gt;0,N59+0.003,999),IF(N65&gt;0,N65+0.004,999),IF(N70&gt;0,N70+0.005,999),IF(N76&gt;0,N76+0.006,999),IF(N82&gt;0,N82+0.007,999)),2),CHOOSE({1,2,3,4,5,6,7},IF(N48&gt;0,N48+0.001,999),IF(N53&gt;0,N53+0.002,999),IF(N59&gt;0,N59+0.003,999),IF(N65&gt;0,N65+0.004,999),IF(N70&gt;0,N70+0.005,999),IF(N76&gt;0,N76+0.006,999),IF(N82&gt;0,N82+0.007,999)),0))
+INDEX(CHOOSE({1,2,3,4,5,6,7},N49,N54,N60,N66,N71,N77,N83),MATCH(SMALL(CHOOSE({1,2,3,4,5,6,7},IF(N48&gt;0,N48+0.001,999),IF(N53&gt;0,N53+0.002,999),IF(N59&gt;0,N59+0.003,999),IF(N65&gt;0,N65+0.004,999),IF(N70&gt;0,N70+0.005,999),IF(N76&gt;0,N76+0.006,999),IF(N82&gt;0,N82+0.007,999)),3),CHOOSE({1,2,3,4,5,6,7},IF(N48&gt;0,N48+0.001,999),IF(N53&gt;0,N53+0.002,999),IF(N59&gt;0,N59+0.003,999),IF(N65&gt;0,N65+0.004,999),IF(N70&gt;0,N70+0.005,999),IF(N76&gt;0,N76+0.006,999),IF(N82&gt;0,N82+0.007,999)),0))
+INDEX(CHOOSE({1,2,3,4,5,6,7},N49,N54,N60,N66,N71,N77,N83),MATCH(SMALL(CHOOSE({1,2,3,4,5,6,7},IF(N48&gt;0,N48+0.001,999),IF(N53&gt;0,N53+0.002,999),IF(N59&gt;0,N59+0.003,999),IF(N65&gt;0,N65+0.004,999),IF(N70&gt;0,N70+0.005,999),IF(N76&gt;0,N76+0.006,999),IF(N82&gt;0,N82+0.007,999)),4),CHOOSE({1,2,3,4,5,6,7},IF(N48&gt;0,N48+0.001,999),IF(N53&gt;0,N53+0.002,999),IF(N59&gt;0,N59+0.003,999),IF(N65&gt;0,N65+0.004,999),IF(N70&gt;0,N70+0.005,999),IF(N76&gt;0,N76+0.006,999),IF(N82&gt;0,N82+0.007,999)),0))</f>
        <v>200</v>
      </c>
      <c r="O89" s="11" cm="1">
        <f t="array" ref="O89">INDEX(CHOOSE({1,2,3,4,5,6,7},O49,O54,O60,O66,O71,O77,O83),MATCH(SMALL(CHOOSE({1,2,3,4,5,6,7},IF(O48&gt;0,O48+0.001,999),IF(O53&gt;0,O53+0.002,999),IF(O59&gt;0,O59+0.003,999),IF(O65&gt;0,O65+0.004,999),IF(O70&gt;0,O70+0.005,999),IF(O76&gt;0,O76+0.006,999),IF(O82&gt;0,O82+0.007,999)),1),CHOOSE({1,2,3,4,5,6,7},IF(O48&gt;0,O48+0.001,999),IF(O53&gt;0,O53+0.002,999),IF(O59&gt;0,O59+0.003,999),IF(O65&gt;0,O65+0.004,999),IF(O70&gt;0,O70+0.005,999),IF(O76&gt;0,O76+0.006,999),IF(O82&gt;0,O82+0.007,999)),0))
+INDEX(CHOOSE({1,2,3,4,5,6,7},O49,O54,O60,O66,O71,O77,O83),MATCH(SMALL(CHOOSE({1,2,3,4,5,6,7},IF(O48&gt;0,O48+0.001,999),IF(O53&gt;0,O53+0.002,999),IF(O59&gt;0,O59+0.003,999),IF(O65&gt;0,O65+0.004,999),IF(O70&gt;0,O70+0.005,999),IF(O76&gt;0,O76+0.006,999),IF(O82&gt;0,O82+0.007,999)),2),CHOOSE({1,2,3,4,5,6,7},IF(O48&gt;0,O48+0.001,999),IF(O53&gt;0,O53+0.002,999),IF(O59&gt;0,O59+0.003,999),IF(O65&gt;0,O65+0.004,999),IF(O70&gt;0,O70+0.005,999),IF(O76&gt;0,O76+0.006,999),IF(O82&gt;0,O82+0.007,999)),0))
+INDEX(CHOOSE({1,2,3,4,5,6,7},O49,O54,O60,O66,O71,O77,O83),MATCH(SMALL(CHOOSE({1,2,3,4,5,6,7},IF(O48&gt;0,O48+0.001,999),IF(O53&gt;0,O53+0.002,999),IF(O59&gt;0,O59+0.003,999),IF(O65&gt;0,O65+0.004,999),IF(O70&gt;0,O70+0.005,999),IF(O76&gt;0,O76+0.006,999),IF(O82&gt;0,O82+0.007,999)),3),CHOOSE({1,2,3,4,5,6,7},IF(O48&gt;0,O48+0.001,999),IF(O53&gt;0,O53+0.002,999),IF(O59&gt;0,O59+0.003,999),IF(O65&gt;0,O65+0.004,999),IF(O70&gt;0,O70+0.005,999),IF(O76&gt;0,O76+0.006,999),IF(O82&gt;0,O82+0.007,999)),0))
+INDEX(CHOOSE({1,2,3,4,5,6,7},O49,O54,O60,O66,O71,O77,O83),MATCH(SMALL(CHOOSE({1,2,3,4,5,6,7},IF(O48&gt;0,O48+0.001,999),IF(O53&gt;0,O53+0.002,999),IF(O59&gt;0,O59+0.003,999),IF(O65&gt;0,O65+0.004,999),IF(O70&gt;0,O70+0.005,999),IF(O76&gt;0,O76+0.006,999),IF(O82&gt;0,O82+0.007,999)),4),CHOOSE({1,2,3,4,5,6,7},IF(O48&gt;0,O48+0.001,999),IF(O53&gt;0,O53+0.002,999),IF(O59&gt;0,O59+0.003,999),IF(O65&gt;0,O65+0.004,999),IF(O70&gt;0,O70+0.005,999),IF(O76&gt;0,O76+0.006,999),IF(O82&gt;0,O82+0.007,999)),0))</f>
        <v>385</v>
      </c>
      <c r="P89" s="12" cm="1">
        <f t="array" ref="P89">INDEX(CHOOSE({1,2,3,4,5,6,7},P49,P54,P60,P66,P71,P77,P83),MATCH(SMALL(CHOOSE({1,2,3,4,5,6,7},IF(P48&gt;0,P48+0.001,999),IF(P53&gt;0,P53+0.002,999),IF(P59&gt;0,P59+0.003,999),IF(P65&gt;0,P65+0.004,999),IF(P70&gt;0,P70+0.005,999),IF(P76&gt;0,P76+0.006,999),IF(P82&gt;0,P82+0.007,999)),1),CHOOSE({1,2,3,4,5,6,7},IF(P48&gt;0,P48+0.001,999),IF(P53&gt;0,P53+0.002,999),IF(P59&gt;0,P59+0.003,999),IF(P65&gt;0,P65+0.004,999),IF(P70&gt;0,P70+0.005,999),IF(P76&gt;0,P76+0.006,999),IF(P82&gt;0,P82+0.007,999)),0))
+INDEX(CHOOSE({1,2,3,4,5,6,7},P49,P54,P60,P66,P71,P77,P83),MATCH(SMALL(CHOOSE({1,2,3,4,5,6,7},IF(P48&gt;0,P48+0.001,999),IF(P53&gt;0,P53+0.002,999),IF(P59&gt;0,P59+0.003,999),IF(P65&gt;0,P65+0.004,999),IF(P70&gt;0,P70+0.005,999),IF(P76&gt;0,P76+0.006,999),IF(P82&gt;0,P82+0.007,999)),2),CHOOSE({1,2,3,4,5,6,7},IF(P48&gt;0,P48+0.001,999),IF(P53&gt;0,P53+0.002,999),IF(P59&gt;0,P59+0.003,999),IF(P65&gt;0,P65+0.004,999),IF(P70&gt;0,P70+0.005,999),IF(P76&gt;0,P76+0.006,999),IF(P82&gt;0,P82+0.007,999)),0))
+INDEX(CHOOSE({1,2,3,4,5,6,7},P49,P54,P60,P66,P71,P77,P83),MATCH(SMALL(CHOOSE({1,2,3,4,5,6,7},IF(P48&gt;0,P48+0.001,999),IF(P53&gt;0,P53+0.002,999),IF(P59&gt;0,P59+0.003,999),IF(P65&gt;0,P65+0.004,999),IF(P70&gt;0,P70+0.005,999),IF(P76&gt;0,P76+0.006,999),IF(P82&gt;0,P82+0.007,999)),3),CHOOSE({1,2,3,4,5,6,7},IF(P48&gt;0,P48+0.001,999),IF(P53&gt;0,P53+0.002,999),IF(P59&gt;0,P59+0.003,999),IF(P65&gt;0,P65+0.004,999),IF(P70&gt;0,P70+0.005,999),IF(P76&gt;0,P76+0.006,999),IF(P82&gt;0,P82+0.007,999)),0))
+INDEX(CHOOSE({1,2,3,4,5,6,7},P49,P54,P60,P66,P71,P77,P83),MATCH(SMALL(CHOOSE({1,2,3,4,5,6,7},IF(P48&gt;0,P48+0.001,999),IF(P53&gt;0,P53+0.002,999),IF(P59&gt;0,P59+0.003,999),IF(P65&gt;0,P65+0.004,999),IF(P70&gt;0,P70+0.005,999),IF(P76&gt;0,P76+0.006,999),IF(P82&gt;0,P82+0.007,999)),4),CHOOSE({1,2,3,4,5,6,7},IF(P48&gt;0,P48+0.001,999),IF(P53&gt;0,P53+0.002,999),IF(P59&gt;0,P59+0.003,999),IF(P65&gt;0,P65+0.004,999),IF(P70&gt;0,P70+0.005,999),IF(P76&gt;0,P76+0.006,999),IF(P82&gt;0,P82+0.007,999)),0))</f>
        <v>385</v>
      </c>
    </row>
  </sheetData>
  <mergeCells count="104">
    <mergeCell ref="C36:D36"/>
    <mergeCell ref="B69:P69"/>
    <mergeCell ref="K40:L40"/>
    <mergeCell ref="G43:H43"/>
    <mergeCell ref="C42:D42"/>
    <mergeCell ref="B46:P46"/>
    <mergeCell ref="K37:L37"/>
    <mergeCell ref="K30:L30"/>
    <mergeCell ref="K36:L36"/>
    <mergeCell ref="C26:D26"/>
    <mergeCell ref="C35:D35"/>
    <mergeCell ref="K20:L20"/>
    <mergeCell ref="O27:P27"/>
    <mergeCell ref="N32:P32"/>
    <mergeCell ref="K28:L28"/>
    <mergeCell ref="C28:D28"/>
    <mergeCell ref="B80:P80"/>
    <mergeCell ref="B32:D32"/>
    <mergeCell ref="B63:P63"/>
    <mergeCell ref="O42:P42"/>
    <mergeCell ref="B74:P74"/>
    <mergeCell ref="K39:L39"/>
    <mergeCell ref="C39:D39"/>
    <mergeCell ref="B52:P52"/>
    <mergeCell ref="G29:H29"/>
    <mergeCell ref="K38:L38"/>
    <mergeCell ref="C37:D37"/>
    <mergeCell ref="G40:H40"/>
    <mergeCell ref="O34:P34"/>
    <mergeCell ref="C43:D43"/>
    <mergeCell ref="O43:P43"/>
    <mergeCell ref="O40:P40"/>
    <mergeCell ref="B2:P4"/>
    <mergeCell ref="O28:P28"/>
    <mergeCell ref="G42:H42"/>
    <mergeCell ref="F32:H32"/>
    <mergeCell ref="O39:P39"/>
    <mergeCell ref="O36:P36"/>
    <mergeCell ref="G39:H39"/>
    <mergeCell ref="C20:D20"/>
    <mergeCell ref="O30:P30"/>
    <mergeCell ref="K29:L29"/>
    <mergeCell ref="C29:D29"/>
    <mergeCell ref="J32:L32"/>
    <mergeCell ref="O20:P20"/>
    <mergeCell ref="G37:H37"/>
    <mergeCell ref="C22:D22"/>
    <mergeCell ref="C25:D25"/>
    <mergeCell ref="G28:H28"/>
    <mergeCell ref="K22:L22"/>
    <mergeCell ref="G30:H30"/>
    <mergeCell ref="F19:H19"/>
    <mergeCell ref="G34:H34"/>
    <mergeCell ref="O25:P25"/>
    <mergeCell ref="C27:D27"/>
    <mergeCell ref="K42:L42"/>
    <mergeCell ref="B57:P57"/>
    <mergeCell ref="O29:P29"/>
    <mergeCell ref="G38:H38"/>
    <mergeCell ref="K41:L41"/>
    <mergeCell ref="C40:D40"/>
    <mergeCell ref="K43:L43"/>
    <mergeCell ref="G33:H33"/>
    <mergeCell ref="G21:H21"/>
    <mergeCell ref="K24:L24"/>
    <mergeCell ref="K33:L33"/>
    <mergeCell ref="G23:H23"/>
    <mergeCell ref="K26:L26"/>
    <mergeCell ref="K35:L35"/>
    <mergeCell ref="O22:P22"/>
    <mergeCell ref="C21:D21"/>
    <mergeCell ref="K23:L23"/>
    <mergeCell ref="C23:D23"/>
    <mergeCell ref="C38:D38"/>
    <mergeCell ref="O23:P23"/>
    <mergeCell ref="O38:P38"/>
    <mergeCell ref="G41:H41"/>
    <mergeCell ref="K34:L34"/>
    <mergeCell ref="C24:D24"/>
    <mergeCell ref="C33:D33"/>
    <mergeCell ref="N19:P19"/>
    <mergeCell ref="C41:D41"/>
    <mergeCell ref="O26:P26"/>
    <mergeCell ref="O41:P41"/>
    <mergeCell ref="O35:P35"/>
    <mergeCell ref="G20:H20"/>
    <mergeCell ref="G22:H22"/>
    <mergeCell ref="K21:L21"/>
    <mergeCell ref="B19:D19"/>
    <mergeCell ref="O21:P21"/>
    <mergeCell ref="G24:H24"/>
    <mergeCell ref="K27:L27"/>
    <mergeCell ref="O37:P37"/>
    <mergeCell ref="G26:H26"/>
    <mergeCell ref="G35:H35"/>
    <mergeCell ref="G25:H25"/>
    <mergeCell ref="C34:D34"/>
    <mergeCell ref="K25:L25"/>
    <mergeCell ref="C30:D30"/>
    <mergeCell ref="J19:L19"/>
    <mergeCell ref="G27:H27"/>
    <mergeCell ref="O24:P24"/>
    <mergeCell ref="O33:P33"/>
    <mergeCell ref="G36:H3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C06A2-4E33-48D6-B346-9ED9EE69D010}">
  <dimension ref="A1:V14"/>
  <sheetViews>
    <sheetView zoomScale="40" zoomScaleNormal="40" workbookViewId="0">
      <pane ySplit="8" topLeftCell="A9" activePane="bottomLeft" state="frozen"/>
      <selection pane="bottomLeft" activeCell="S7" sqref="S7"/>
    </sheetView>
  </sheetViews>
  <sheetFormatPr defaultColWidth="9.140625" defaultRowHeight="24" x14ac:dyDescent="0.25"/>
  <cols>
    <col min="1" max="1" width="5" style="2" customWidth="1"/>
    <col min="2" max="2" width="21" style="5" customWidth="1"/>
    <col min="3" max="16" width="23.7109375" style="2" customWidth="1"/>
    <col min="17" max="18" width="9.28515625" style="2" customWidth="1"/>
    <col min="19" max="19" width="9.140625" style="2" customWidth="1"/>
    <col min="20" max="16384" width="9.140625" style="2"/>
  </cols>
  <sheetData>
    <row r="1" spans="1:22" x14ac:dyDescent="0.25">
      <c r="P1" s="2" cm="1">
        <f t="array" ref="P1">SUM(LARGE(CHOOSE({1,2,3,4,5,6,7,8},IFERROR('Mead Paper'!#REF!,0),IFERROR('Mead Paper'!#REF!,0),IFERROR('Mead Paper'!#REF!,0),IFERROR('Mead Paper'!#REF!,0),IFERROR('Mead Paper'!#REF!,0),IFERROR('Mead Paper'!#REF!,0),IFERROR('Mead Paper'!#REF!,0),IFERROR('Mead Paper'!P14,0)),{1,2,3,4,5}))+SUM(LARGE(CHOOSE({1,2,3,4},IFERROR(Local!P32,0),IFERROR(Local!P38,0),IFERROR(Local!P44,0),IFERROR(Local!P49,0)),{1,2,3,4}))+SUM(LARGE(CHOOSE({1,2,3,4,5},IFERROR('Non-Techs'!P47,0),IFERROR('Non-Techs'!P63,0),IFERROR('Non-Techs'!P42,0),IFERROR('Non-Techs'!P37,0),IFERROR('Non-Techs'!P32,0)),{1,2,3,4,5}))</f>
        <v>490</v>
      </c>
    </row>
    <row r="2" spans="1:22" ht="39.75" customHeight="1" x14ac:dyDescent="0.25">
      <c r="B2" s="74" t="s">
        <v>0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6"/>
    </row>
    <row r="3" spans="1:22" ht="39.75" customHeight="1" x14ac:dyDescent="0.25">
      <c r="B3" s="77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</row>
    <row r="4" spans="1:22" ht="39.75" customHeight="1" x14ac:dyDescent="0.25">
      <c r="B4" s="80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2"/>
    </row>
    <row r="7" spans="1:22" s="5" customFormat="1" ht="122.25" customHeight="1" x14ac:dyDescent="0.25">
      <c r="A7" s="2"/>
      <c r="B7" s="3" t="s">
        <v>1</v>
      </c>
      <c r="C7" s="3" t="s">
        <v>117</v>
      </c>
      <c r="D7" s="3" t="s">
        <v>118</v>
      </c>
      <c r="E7" s="3" t="s">
        <v>3</v>
      </c>
      <c r="F7" s="3" t="s">
        <v>4</v>
      </c>
      <c r="G7" s="3" t="s">
        <v>5</v>
      </c>
      <c r="H7" s="3" t="s">
        <v>6</v>
      </c>
      <c r="I7" s="3" t="s">
        <v>7</v>
      </c>
      <c r="J7" s="3" t="s">
        <v>8</v>
      </c>
      <c r="K7" s="3" t="s">
        <v>9</v>
      </c>
      <c r="L7" s="3" t="s">
        <v>10</v>
      </c>
      <c r="M7" s="3" t="s">
        <v>11</v>
      </c>
      <c r="N7" s="3" t="s">
        <v>12</v>
      </c>
      <c r="O7" s="3" t="s">
        <v>119</v>
      </c>
      <c r="P7" s="3" t="s">
        <v>120</v>
      </c>
      <c r="Q7" s="4"/>
      <c r="V7" s="5" t="s">
        <v>13</v>
      </c>
    </row>
    <row r="8" spans="1:22" s="5" customFormat="1" ht="33" customHeight="1" x14ac:dyDescent="0.25">
      <c r="A8" s="2"/>
      <c r="B8" s="3" t="s">
        <v>14</v>
      </c>
      <c r="C8" s="1" t="s">
        <v>15</v>
      </c>
      <c r="D8" s="1" t="s">
        <v>16</v>
      </c>
      <c r="E8" s="1" t="s">
        <v>17</v>
      </c>
      <c r="F8" s="1" t="s">
        <v>18</v>
      </c>
      <c r="G8" s="1" t="s">
        <v>19</v>
      </c>
      <c r="H8" s="1" t="s">
        <v>20</v>
      </c>
      <c r="I8" s="1" t="s">
        <v>21</v>
      </c>
      <c r="J8" s="1" t="s">
        <v>22</v>
      </c>
      <c r="K8" s="1" t="s">
        <v>23</v>
      </c>
      <c r="L8" s="1" t="s">
        <v>24</v>
      </c>
      <c r="M8" s="1" t="s">
        <v>25</v>
      </c>
      <c r="N8" s="1" t="s">
        <v>116</v>
      </c>
      <c r="O8" s="1" t="s">
        <v>26</v>
      </c>
      <c r="P8" s="1" t="s">
        <v>27</v>
      </c>
      <c r="Q8" s="4"/>
    </row>
    <row r="9" spans="1:22" s="5" customFormat="1" ht="51" customHeight="1" x14ac:dyDescent="0.25">
      <c r="A9" s="2"/>
      <c r="B9" s="46" t="s">
        <v>36</v>
      </c>
      <c r="C9" s="13">
        <v>10</v>
      </c>
      <c r="D9" s="13">
        <v>14</v>
      </c>
      <c r="E9" s="13">
        <v>8</v>
      </c>
      <c r="F9" s="13">
        <v>12</v>
      </c>
      <c r="G9" s="13">
        <v>4</v>
      </c>
      <c r="H9" s="13">
        <v>9</v>
      </c>
      <c r="I9" s="13">
        <v>1</v>
      </c>
      <c r="J9" s="13">
        <v>2</v>
      </c>
      <c r="K9" s="13">
        <v>6</v>
      </c>
      <c r="L9" s="13">
        <v>10</v>
      </c>
      <c r="M9" s="13">
        <v>7</v>
      </c>
      <c r="N9" s="13">
        <v>13</v>
      </c>
      <c r="O9" s="13">
        <v>5</v>
      </c>
      <c r="P9" s="13">
        <v>3</v>
      </c>
      <c r="Q9" s="4"/>
    </row>
    <row r="11" spans="1:22" x14ac:dyDescent="0.25">
      <c r="B11" s="20"/>
      <c r="C11" s="21"/>
      <c r="D11" s="21"/>
      <c r="E11" s="8"/>
      <c r="F11" s="20"/>
      <c r="G11" s="21"/>
      <c r="H11" s="21"/>
      <c r="I11" s="8"/>
      <c r="J11" s="20"/>
      <c r="K11" s="21"/>
      <c r="L11" s="21"/>
      <c r="M11" s="8"/>
      <c r="N11" s="20"/>
      <c r="O11" s="21"/>
      <c r="P11" s="21"/>
    </row>
    <row r="12" spans="1:22" ht="36.75" customHeight="1" x14ac:dyDescent="0.25">
      <c r="B12" s="101" t="s">
        <v>70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7"/>
    </row>
    <row r="13" spans="1:22" ht="41.25" customHeight="1" x14ac:dyDescent="0.25">
      <c r="B13" s="47" t="s">
        <v>60</v>
      </c>
      <c r="C13" s="10">
        <v>10</v>
      </c>
      <c r="D13" s="11">
        <v>14</v>
      </c>
      <c r="E13" s="11">
        <v>8</v>
      </c>
      <c r="F13" s="11">
        <v>12</v>
      </c>
      <c r="G13" s="11">
        <v>4</v>
      </c>
      <c r="H13" s="11">
        <v>9</v>
      </c>
      <c r="I13" s="11">
        <v>1</v>
      </c>
      <c r="J13" s="11">
        <v>2</v>
      </c>
      <c r="K13" s="11">
        <v>6</v>
      </c>
      <c r="L13" s="11">
        <v>10</v>
      </c>
      <c r="M13" s="11">
        <v>7</v>
      </c>
      <c r="N13" s="11">
        <v>13</v>
      </c>
      <c r="O13" s="11">
        <v>5</v>
      </c>
      <c r="P13" s="12">
        <v>3</v>
      </c>
    </row>
    <row r="14" spans="1:22" ht="53.25" customHeight="1" x14ac:dyDescent="0.25">
      <c r="B14" s="46" t="s">
        <v>61</v>
      </c>
      <c r="C14" s="16">
        <f t="array" ref="C14">_xlfn.IFS(C13=1,100,C13=2,95,C13=3, 90, C13=4,85,C13=5,80,C13=6,75,C13=7,70,C13=8,65,C13=9,60,C13=10,55,C13=11,50,C13=12,45,C13=13,40,C13=14,35)</f>
        <v>55</v>
      </c>
      <c r="D14" s="8">
        <f t="array" ref="D14">_xlfn.IFS(D13=1,100,D13=2,95,D13=3, 90, D13=4,85,D13=5,80,D13=6,75,D13=7,70,D13=8,65,D13=9,60,D13=10,55,D13=11,50,D13=12,45,D13=13,40,D13=14,35)</f>
        <v>35</v>
      </c>
      <c r="E14" s="8">
        <f t="array" ref="E14">_xlfn.IFS(E13=1,100,E13=2,95,E13=3, 90, E13=4,85,E13=5,80,E13=6,75,E13=7,70,E13=8,65,E13=9,60,E13=10,55,E13=11,50,E13=12,45,E13=13,40,E13=14,35)</f>
        <v>65</v>
      </c>
      <c r="F14" s="8">
        <f t="array" ref="F14">_xlfn.IFS(F13=1,100,F13=2,95,F13=3, 90, F13=4,85,F13=5,80,F13=6,75,F13=7,70,F13=8,65,F13=9,60,F13=10,55,F13=11,50,F13=12,45,F13=13,40,F13=14,35)</f>
        <v>45</v>
      </c>
      <c r="G14" s="8">
        <f t="array" ref="G14">_xlfn.IFS(G13=1,100,G13=2,95,G13=3, 90, G13=4,85,G13=5,80,G13=6,75,G13=7,70,G13=8,65,G13=9,60,G13=10,55,G13=11,50,G13=12,45,G13=13,40,G13=14,35)</f>
        <v>85</v>
      </c>
      <c r="H14" s="8">
        <f t="array" ref="H14">_xlfn.IFS(H13=1,100,H13=2,95,H13=3, 90, H13=4,85,H13=5,80,H13=6,75,H13=7,70,H13=8,65,H13=9,60,H13=10,55,H13=11,50,H13=12,45,H13=13,40,H13=14,35)</f>
        <v>60</v>
      </c>
      <c r="I14" s="8">
        <f t="array" ref="I14">_xlfn.IFS(I13=1,100,I13=2,95,I13=3, 90, I13=4,85,I13=5,80,I13=6,75,I13=7,70,I13=8,65,I13=9,60,I13=10,55,I13=11,50,I13=12,45,I13=13,40,I13=14,35)</f>
        <v>100</v>
      </c>
      <c r="J14" s="8">
        <f t="array" ref="J14">_xlfn.IFS(J13=1,100,J13=2,95,J13=3, 90, J13=4,85,J13=5,80,J13=6,75,J13=7,70,J13=8,65,J13=9,60,J13=10,55,J13=11,50,J13=12,45,J13=13,40,J13=14,35)</f>
        <v>95</v>
      </c>
      <c r="K14" s="8">
        <f t="array" ref="K14">_xlfn.IFS(K13=1,100,K13=2,95,K13=3, 90, K13=4,85,K13=5,80,K13=6,75,K13=7,70,K13=8,65,K13=9,60,K13=10,55,K13=11,50,K13=12,45,K13=13,40,K13=14,35)</f>
        <v>75</v>
      </c>
      <c r="L14" s="8">
        <f t="array" ref="L14">_xlfn.IFS(L13=1,100,L13=2,95,L13=3, 90, L13=4,85,L13=5,80,L13=6,75,L13=7,70,L13=8,65,L13=9,60,L13=10,55,L13=11,50,L13=12,45,L13=13,40,L13=14,35)</f>
        <v>55</v>
      </c>
      <c r="M14" s="8">
        <f t="array" ref="M14">_xlfn.IFS(M13=1,100,M13=2,95,M13=3, 90, M13=4,85,M13=5,80,M13=6,75,M13=7,70,M13=8,65,M13=9,60,M13=10,55,M13=11,50,M13=12,45,M13=13,40,M13=14,35)</f>
        <v>70</v>
      </c>
      <c r="N14" s="8">
        <f t="array" ref="N14">_xlfn.IFS(N13=1,100,N13=2,95,N13=3, 90, N13=4,85,N13=5,80,N13=6,75,N13=7,70,N13=8,65,N13=9,60,N13=10,55,N13=11,50,N13=12,45,N13=13,40,N13=14,35)</f>
        <v>40</v>
      </c>
      <c r="O14" s="8">
        <f t="array" ref="O14">_xlfn.IFS(O13=1,100,O13=2,95,O13=3, 90, O13=4,85,O13=5,80,O13=6,75,O13=7,70,O13=8,65,O13=9,60,O13=10,55,O13=11,50,O13=12,45,O13=13,40,O13=14,35)</f>
        <v>80</v>
      </c>
      <c r="P14" s="9">
        <f t="array" ref="P14">_xlfn.IFS(P13=1,100,P13=2,95,P13=3, 90, P13=4,85,P13=5,80,P13=6,75,P13=7,70,P13=8,65,P13=9,60,P13=10,55,P13=11,50,P13=12,45,P13=13,40,P13=14,35)</f>
        <v>90</v>
      </c>
    </row>
  </sheetData>
  <mergeCells count="2">
    <mergeCell ref="B12:P12"/>
    <mergeCell ref="B2:P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Q54"/>
  <sheetViews>
    <sheetView zoomScale="40" zoomScaleNormal="40" workbookViewId="0">
      <pane ySplit="8" topLeftCell="A9" activePane="bottomLeft" state="frozen"/>
      <selection activeCell="J1" sqref="J1"/>
      <selection pane="bottomLeft" activeCell="S7" sqref="S7"/>
    </sheetView>
  </sheetViews>
  <sheetFormatPr defaultColWidth="9.140625" defaultRowHeight="24" x14ac:dyDescent="0.25"/>
  <cols>
    <col min="1" max="1" width="5" style="2" customWidth="1"/>
    <col min="2" max="2" width="23.140625" style="5" customWidth="1"/>
    <col min="3" max="16" width="23.7109375" style="2" customWidth="1"/>
    <col min="17" max="18" width="9.28515625" style="2" customWidth="1"/>
    <col min="19" max="19" width="9.140625" style="2" customWidth="1"/>
    <col min="20" max="16384" width="9.140625" style="2"/>
  </cols>
  <sheetData>
    <row r="2" spans="1:17" ht="39.75" customHeight="1" x14ac:dyDescent="0.25">
      <c r="B2" s="74" t="s">
        <v>71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6"/>
    </row>
    <row r="3" spans="1:17" ht="39.75" customHeight="1" x14ac:dyDescent="0.25">
      <c r="B3" s="77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</row>
    <row r="4" spans="1:17" ht="39.75" customHeight="1" x14ac:dyDescent="0.25">
      <c r="B4" s="80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2"/>
    </row>
    <row r="7" spans="1:17" s="5" customFormat="1" ht="122.25" customHeight="1" x14ac:dyDescent="0.25">
      <c r="A7" s="2"/>
      <c r="B7" s="3" t="s">
        <v>1</v>
      </c>
      <c r="C7" s="3" t="s">
        <v>117</v>
      </c>
      <c r="D7" s="3" t="s">
        <v>118</v>
      </c>
      <c r="E7" s="3" t="s">
        <v>3</v>
      </c>
      <c r="F7" s="3" t="s">
        <v>4</v>
      </c>
      <c r="G7" s="3" t="s">
        <v>5</v>
      </c>
      <c r="H7" s="3" t="s">
        <v>6</v>
      </c>
      <c r="I7" s="3" t="s">
        <v>7</v>
      </c>
      <c r="J7" s="3" t="s">
        <v>8</v>
      </c>
      <c r="K7" s="3" t="s">
        <v>9</v>
      </c>
      <c r="L7" s="3" t="s">
        <v>10</v>
      </c>
      <c r="M7" s="3" t="s">
        <v>11</v>
      </c>
      <c r="N7" s="3" t="s">
        <v>12</v>
      </c>
      <c r="O7" s="3" t="s">
        <v>119</v>
      </c>
      <c r="P7" s="3" t="s">
        <v>120</v>
      </c>
      <c r="Q7" s="4"/>
    </row>
    <row r="8" spans="1:17" s="5" customFormat="1" ht="33" customHeight="1" x14ac:dyDescent="0.25">
      <c r="A8" s="2"/>
      <c r="B8" s="3" t="s">
        <v>14</v>
      </c>
      <c r="C8" s="1" t="s">
        <v>15</v>
      </c>
      <c r="D8" s="1" t="s">
        <v>16</v>
      </c>
      <c r="E8" s="1" t="s">
        <v>17</v>
      </c>
      <c r="F8" s="1" t="s">
        <v>18</v>
      </c>
      <c r="G8" s="1" t="s">
        <v>19</v>
      </c>
      <c r="H8" s="1" t="s">
        <v>20</v>
      </c>
      <c r="I8" s="1" t="s">
        <v>21</v>
      </c>
      <c r="J8" s="1" t="s">
        <v>22</v>
      </c>
      <c r="K8" s="1" t="s">
        <v>23</v>
      </c>
      <c r="L8" s="1" t="s">
        <v>24</v>
      </c>
      <c r="M8" s="1" t="s">
        <v>25</v>
      </c>
      <c r="N8" s="1" t="s">
        <v>116</v>
      </c>
      <c r="O8" s="1" t="s">
        <v>26</v>
      </c>
      <c r="P8" s="1" t="s">
        <v>27</v>
      </c>
      <c r="Q8" s="4"/>
    </row>
    <row r="9" spans="1:17" s="5" customFormat="1" ht="66" customHeight="1" x14ac:dyDescent="0.25">
      <c r="A9" s="2"/>
      <c r="B9" s="36" t="s">
        <v>72</v>
      </c>
      <c r="C9" s="13">
        <f t="shared" ref="C9:P9" si="0">_xlfn.RANK.EQ(C30,$C$30:$P$30)</f>
        <v>7</v>
      </c>
      <c r="D9" s="13">
        <f t="shared" si="0"/>
        <v>14</v>
      </c>
      <c r="E9" s="13">
        <f t="shared" si="0"/>
        <v>10</v>
      </c>
      <c r="F9" s="13">
        <f t="shared" si="0"/>
        <v>1</v>
      </c>
      <c r="G9" s="63">
        <f t="shared" si="0"/>
        <v>9</v>
      </c>
      <c r="H9" s="13">
        <f t="shared" si="0"/>
        <v>7</v>
      </c>
      <c r="I9" s="13">
        <f t="shared" si="0"/>
        <v>3</v>
      </c>
      <c r="J9" s="13">
        <f t="shared" si="0"/>
        <v>5</v>
      </c>
      <c r="K9" s="13">
        <f t="shared" si="0"/>
        <v>13</v>
      </c>
      <c r="L9" s="13">
        <f t="shared" si="0"/>
        <v>2</v>
      </c>
      <c r="M9" s="13">
        <f t="shared" si="0"/>
        <v>11</v>
      </c>
      <c r="N9" s="13">
        <f t="shared" si="0"/>
        <v>12</v>
      </c>
      <c r="O9" s="13">
        <f t="shared" si="0"/>
        <v>5</v>
      </c>
      <c r="P9" s="63">
        <f t="shared" si="0"/>
        <v>4</v>
      </c>
      <c r="Q9" s="4"/>
    </row>
    <row r="10" spans="1:17" s="5" customFormat="1" ht="33" customHeight="1" x14ac:dyDescent="0.25">
      <c r="A10" s="2"/>
      <c r="B10" s="38" t="s">
        <v>73</v>
      </c>
      <c r="C10" s="13">
        <f t="shared" ref="C10:P10" si="1">_xlfn.RANK.EQ(C$36,$C$36:$P$36)</f>
        <v>3</v>
      </c>
      <c r="D10" s="13">
        <f t="shared" si="1"/>
        <v>8</v>
      </c>
      <c r="E10" s="13">
        <f t="shared" si="1"/>
        <v>7</v>
      </c>
      <c r="F10" s="13">
        <f t="shared" si="1"/>
        <v>6</v>
      </c>
      <c r="G10" s="63">
        <f t="shared" si="1"/>
        <v>9</v>
      </c>
      <c r="H10" s="13">
        <f t="shared" si="1"/>
        <v>12</v>
      </c>
      <c r="I10" s="13">
        <f t="shared" si="1"/>
        <v>11</v>
      </c>
      <c r="J10" s="13">
        <f t="shared" si="1"/>
        <v>1</v>
      </c>
      <c r="K10" s="13">
        <f t="shared" si="1"/>
        <v>12</v>
      </c>
      <c r="L10" s="13">
        <f t="shared" si="1"/>
        <v>5</v>
      </c>
      <c r="M10" s="13">
        <f t="shared" si="1"/>
        <v>12</v>
      </c>
      <c r="N10" s="13">
        <f t="shared" si="1"/>
        <v>10</v>
      </c>
      <c r="O10" s="13">
        <f t="shared" si="1"/>
        <v>4</v>
      </c>
      <c r="P10" s="63">
        <f t="shared" si="1"/>
        <v>2</v>
      </c>
      <c r="Q10" s="4"/>
    </row>
    <row r="11" spans="1:17" s="5" customFormat="1" ht="33" customHeight="1" x14ac:dyDescent="0.25">
      <c r="A11" s="2"/>
      <c r="B11" s="41" t="s">
        <v>74</v>
      </c>
      <c r="C11" s="13">
        <v>0</v>
      </c>
      <c r="D11" s="13">
        <f t="shared" ref="D11:P11" si="2">_xlfn.RANK.EQ(D$42,$C$42:$P$42)</f>
        <v>11</v>
      </c>
      <c r="E11" s="13">
        <f t="shared" si="2"/>
        <v>10</v>
      </c>
      <c r="F11" s="13">
        <f t="shared" si="2"/>
        <v>9</v>
      </c>
      <c r="G11" s="63">
        <f t="shared" si="2"/>
        <v>7</v>
      </c>
      <c r="H11" s="13">
        <f t="shared" si="2"/>
        <v>5</v>
      </c>
      <c r="I11" s="13">
        <f t="shared" si="2"/>
        <v>11</v>
      </c>
      <c r="J11" s="13">
        <f t="shared" si="2"/>
        <v>2</v>
      </c>
      <c r="K11" s="13">
        <f t="shared" si="2"/>
        <v>1</v>
      </c>
      <c r="L11" s="13">
        <f t="shared" si="2"/>
        <v>8</v>
      </c>
      <c r="M11" s="13">
        <f t="shared" si="2"/>
        <v>4</v>
      </c>
      <c r="N11" s="13">
        <f t="shared" si="2"/>
        <v>3</v>
      </c>
      <c r="O11" s="13">
        <v>0</v>
      </c>
      <c r="P11" s="13">
        <f t="shared" si="2"/>
        <v>6</v>
      </c>
      <c r="Q11" s="4"/>
    </row>
    <row r="12" spans="1:17" s="5" customFormat="1" ht="33" customHeight="1" x14ac:dyDescent="0.25">
      <c r="A12" s="2"/>
      <c r="B12" s="44" t="s">
        <v>75</v>
      </c>
      <c r="C12" s="13">
        <v>1</v>
      </c>
      <c r="D12" s="13">
        <v>9</v>
      </c>
      <c r="E12" s="13">
        <v>0</v>
      </c>
      <c r="F12" s="13">
        <v>8</v>
      </c>
      <c r="G12" s="13">
        <v>11</v>
      </c>
      <c r="H12" s="13">
        <v>7</v>
      </c>
      <c r="I12" s="13">
        <v>0</v>
      </c>
      <c r="J12" s="13">
        <v>0</v>
      </c>
      <c r="K12" s="13">
        <v>4</v>
      </c>
      <c r="L12" s="13">
        <v>3</v>
      </c>
      <c r="M12" s="13">
        <v>5</v>
      </c>
      <c r="N12" s="13">
        <v>9</v>
      </c>
      <c r="O12" s="13">
        <v>2</v>
      </c>
      <c r="P12" s="63">
        <v>5</v>
      </c>
      <c r="Q12" s="4"/>
    </row>
    <row r="14" spans="1:17" hidden="1" x14ac:dyDescent="0.25"/>
    <row r="15" spans="1:17" ht="41.25" hidden="1" customHeight="1" x14ac:dyDescent="0.25">
      <c r="B15" s="110" t="s">
        <v>76</v>
      </c>
      <c r="C15" s="86"/>
      <c r="D15" s="87"/>
      <c r="F15" s="112" t="s">
        <v>77</v>
      </c>
      <c r="G15" s="86"/>
      <c r="H15" s="87"/>
      <c r="J15" s="113" t="s">
        <v>78</v>
      </c>
      <c r="K15" s="86"/>
      <c r="L15" s="87"/>
      <c r="N15" s="111" t="s">
        <v>79</v>
      </c>
      <c r="O15" s="86"/>
      <c r="P15" s="87"/>
    </row>
    <row r="16" spans="1:17" ht="41.25" hidden="1" customHeight="1" x14ac:dyDescent="0.25">
      <c r="B16" s="36" t="s">
        <v>41</v>
      </c>
      <c r="C16" s="109" t="s">
        <v>42</v>
      </c>
      <c r="D16" s="87"/>
      <c r="F16" s="38" t="s">
        <v>41</v>
      </c>
      <c r="G16" s="107" t="s">
        <v>42</v>
      </c>
      <c r="H16" s="87"/>
      <c r="J16" s="41" t="s">
        <v>41</v>
      </c>
      <c r="K16" s="105" t="s">
        <v>42</v>
      </c>
      <c r="L16" s="87"/>
      <c r="N16" s="44" t="s">
        <v>41</v>
      </c>
      <c r="O16" s="106" t="s">
        <v>42</v>
      </c>
      <c r="P16" s="87"/>
    </row>
    <row r="17" spans="2:16" ht="41.25" hidden="1" customHeight="1" x14ac:dyDescent="0.25">
      <c r="B17" s="1" t="s">
        <v>43</v>
      </c>
      <c r="C17" s="88"/>
      <c r="D17" s="87"/>
      <c r="F17" s="1" t="s">
        <v>43</v>
      </c>
      <c r="G17" s="88"/>
      <c r="H17" s="87"/>
      <c r="J17" s="1" t="s">
        <v>43</v>
      </c>
      <c r="K17" s="88"/>
      <c r="L17" s="87"/>
      <c r="N17" s="1" t="s">
        <v>43</v>
      </c>
      <c r="O17" s="88"/>
      <c r="P17" s="87"/>
    </row>
    <row r="18" spans="2:16" ht="41.25" hidden="1" customHeight="1" x14ac:dyDescent="0.25">
      <c r="B18" s="1" t="s">
        <v>44</v>
      </c>
      <c r="C18" s="88"/>
      <c r="D18" s="87"/>
      <c r="F18" s="1" t="s">
        <v>44</v>
      </c>
      <c r="G18" s="88"/>
      <c r="H18" s="87"/>
      <c r="J18" s="1" t="s">
        <v>44</v>
      </c>
      <c r="K18" s="88"/>
      <c r="L18" s="87"/>
      <c r="N18" s="1" t="s">
        <v>44</v>
      </c>
      <c r="O18" s="88"/>
      <c r="P18" s="87"/>
    </row>
    <row r="19" spans="2:16" ht="41.25" hidden="1" customHeight="1" x14ac:dyDescent="0.25">
      <c r="B19" s="1" t="s">
        <v>45</v>
      </c>
      <c r="C19" s="88"/>
      <c r="D19" s="87"/>
      <c r="F19" s="1" t="s">
        <v>45</v>
      </c>
      <c r="G19" s="88"/>
      <c r="H19" s="87"/>
      <c r="J19" s="1" t="s">
        <v>45</v>
      </c>
      <c r="K19" s="88"/>
      <c r="L19" s="87"/>
      <c r="N19" s="1" t="s">
        <v>45</v>
      </c>
      <c r="O19" s="88"/>
      <c r="P19" s="87"/>
    </row>
    <row r="20" spans="2:16" ht="41.25" hidden="1" customHeight="1" x14ac:dyDescent="0.25">
      <c r="B20" s="1" t="s">
        <v>46</v>
      </c>
      <c r="C20" s="88"/>
      <c r="D20" s="87"/>
      <c r="F20" s="1" t="s">
        <v>46</v>
      </c>
      <c r="G20" s="88"/>
      <c r="H20" s="87"/>
      <c r="J20" s="1" t="s">
        <v>46</v>
      </c>
      <c r="K20" s="88"/>
      <c r="L20" s="87"/>
      <c r="N20" s="1" t="s">
        <v>46</v>
      </c>
      <c r="O20" s="88"/>
      <c r="P20" s="87"/>
    </row>
    <row r="21" spans="2:16" ht="41.25" hidden="1" customHeight="1" x14ac:dyDescent="0.25">
      <c r="B21" s="1" t="s">
        <v>47</v>
      </c>
      <c r="C21" s="88"/>
      <c r="D21" s="87"/>
      <c r="F21" s="1" t="s">
        <v>47</v>
      </c>
      <c r="G21" s="88"/>
      <c r="H21" s="87"/>
      <c r="J21" s="1" t="s">
        <v>47</v>
      </c>
      <c r="K21" s="88"/>
      <c r="L21" s="87"/>
      <c r="N21" s="1" t="s">
        <v>47</v>
      </c>
      <c r="O21" s="88"/>
      <c r="P21" s="87"/>
    </row>
    <row r="22" spans="2:16" ht="41.25" hidden="1" customHeight="1" x14ac:dyDescent="0.25">
      <c r="B22" s="1" t="s">
        <v>48</v>
      </c>
      <c r="C22" s="88"/>
      <c r="D22" s="87"/>
      <c r="F22" s="1" t="s">
        <v>48</v>
      </c>
      <c r="G22" s="88"/>
      <c r="H22" s="87"/>
      <c r="J22" s="1" t="s">
        <v>48</v>
      </c>
      <c r="K22" s="88"/>
      <c r="L22" s="87"/>
      <c r="N22" s="1" t="s">
        <v>48</v>
      </c>
      <c r="O22" s="88"/>
      <c r="P22" s="87"/>
    </row>
    <row r="23" spans="2:16" ht="41.25" hidden="1" customHeight="1" x14ac:dyDescent="0.25">
      <c r="B23" s="1" t="s">
        <v>49</v>
      </c>
      <c r="C23" s="88"/>
      <c r="D23" s="87"/>
      <c r="F23" s="1" t="s">
        <v>49</v>
      </c>
      <c r="G23" s="88"/>
      <c r="H23" s="87"/>
      <c r="J23" s="1" t="s">
        <v>49</v>
      </c>
      <c r="K23" s="88"/>
      <c r="L23" s="87"/>
      <c r="N23" s="1" t="s">
        <v>49</v>
      </c>
      <c r="O23" s="88"/>
      <c r="P23" s="87"/>
    </row>
    <row r="24" spans="2:16" ht="41.25" hidden="1" customHeight="1" x14ac:dyDescent="0.25">
      <c r="B24" s="1" t="s">
        <v>50</v>
      </c>
      <c r="C24" s="88"/>
      <c r="D24" s="87"/>
      <c r="F24" s="1" t="s">
        <v>50</v>
      </c>
      <c r="G24" s="88"/>
      <c r="H24" s="87"/>
      <c r="J24" s="1" t="s">
        <v>50</v>
      </c>
      <c r="K24" s="88"/>
      <c r="L24" s="87"/>
      <c r="N24" s="1" t="s">
        <v>50</v>
      </c>
      <c r="O24" s="88"/>
      <c r="P24" s="87"/>
    </row>
    <row r="25" spans="2:16" ht="41.25" hidden="1" customHeight="1" x14ac:dyDescent="0.25">
      <c r="B25" s="1" t="s">
        <v>51</v>
      </c>
      <c r="C25" s="88"/>
      <c r="D25" s="87"/>
      <c r="F25" s="1" t="s">
        <v>51</v>
      </c>
      <c r="G25" s="88"/>
      <c r="H25" s="87"/>
      <c r="J25" s="1" t="s">
        <v>51</v>
      </c>
      <c r="K25" s="88"/>
      <c r="L25" s="87"/>
      <c r="N25" s="1" t="s">
        <v>51</v>
      </c>
      <c r="O25" s="88"/>
      <c r="P25" s="87"/>
    </row>
    <row r="26" spans="2:16" ht="41.25" hidden="1" customHeight="1" x14ac:dyDescent="0.25">
      <c r="B26" s="1" t="s">
        <v>52</v>
      </c>
      <c r="C26" s="88"/>
      <c r="D26" s="87"/>
      <c r="F26" s="1" t="s">
        <v>52</v>
      </c>
      <c r="G26" s="88"/>
      <c r="H26" s="87"/>
      <c r="J26" s="1" t="s">
        <v>52</v>
      </c>
      <c r="K26" s="88"/>
      <c r="L26" s="87"/>
      <c r="N26" s="1" t="s">
        <v>52</v>
      </c>
      <c r="O26" s="88"/>
      <c r="P26" s="87"/>
    </row>
    <row r="27" spans="2:16" ht="41.25" hidden="1" customHeight="1" x14ac:dyDescent="0.25">
      <c r="B27" s="4"/>
      <c r="C27" s="5"/>
      <c r="D27" s="5"/>
      <c r="F27" s="4"/>
      <c r="G27" s="5"/>
      <c r="H27" s="5"/>
      <c r="J27" s="4"/>
      <c r="K27" s="5"/>
      <c r="L27" s="5"/>
      <c r="N27" s="4"/>
      <c r="O27" s="5"/>
      <c r="P27" s="5"/>
    </row>
    <row r="28" spans="2:16" ht="41.25" customHeight="1" x14ac:dyDescent="0.25">
      <c r="B28" s="20"/>
      <c r="C28" s="21"/>
      <c r="D28" s="21"/>
      <c r="E28" s="8"/>
      <c r="F28" s="20"/>
      <c r="G28" s="21"/>
      <c r="H28" s="21"/>
      <c r="I28" s="8"/>
      <c r="J28" s="20"/>
      <c r="K28" s="21"/>
      <c r="L28" s="21"/>
      <c r="M28" s="8"/>
      <c r="N28" s="20"/>
      <c r="O28" s="21"/>
      <c r="P28" s="21"/>
    </row>
    <row r="29" spans="2:16" ht="36.75" customHeight="1" x14ac:dyDescent="0.25">
      <c r="B29" s="108" t="s">
        <v>80</v>
      </c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79"/>
    </row>
    <row r="30" spans="2:16" ht="57" customHeight="1" x14ac:dyDescent="0.25">
      <c r="B30" s="57" t="s">
        <v>58</v>
      </c>
      <c r="C30" s="58">
        <v>91</v>
      </c>
      <c r="D30" s="61">
        <v>68</v>
      </c>
      <c r="E30" s="61">
        <v>87</v>
      </c>
      <c r="F30" s="61">
        <v>102</v>
      </c>
      <c r="G30" s="61">
        <v>90</v>
      </c>
      <c r="H30" s="61">
        <v>91</v>
      </c>
      <c r="I30" s="61">
        <v>97</v>
      </c>
      <c r="J30" s="61">
        <v>95</v>
      </c>
      <c r="K30" s="61">
        <v>75</v>
      </c>
      <c r="L30" s="61">
        <v>101</v>
      </c>
      <c r="M30" s="61">
        <v>85</v>
      </c>
      <c r="N30" s="61">
        <v>81</v>
      </c>
      <c r="O30" s="61">
        <v>95</v>
      </c>
      <c r="P30" s="62">
        <v>96</v>
      </c>
    </row>
    <row r="31" spans="2:16" ht="41.25" customHeight="1" x14ac:dyDescent="0.25">
      <c r="B31" s="37" t="s">
        <v>60</v>
      </c>
      <c r="C31" s="14">
        <f t="shared" ref="C31:P31" si="3">_xlfn.RANK.EQ(C30,$C$30:$P$30)</f>
        <v>7</v>
      </c>
      <c r="D31" s="2">
        <f t="shared" si="3"/>
        <v>14</v>
      </c>
      <c r="E31" s="2">
        <f t="shared" si="3"/>
        <v>10</v>
      </c>
      <c r="F31" s="2">
        <f t="shared" si="3"/>
        <v>1</v>
      </c>
      <c r="G31" s="2">
        <f t="shared" si="3"/>
        <v>9</v>
      </c>
      <c r="H31" s="2">
        <f t="shared" si="3"/>
        <v>7</v>
      </c>
      <c r="I31" s="2">
        <f t="shared" si="3"/>
        <v>3</v>
      </c>
      <c r="J31" s="2">
        <f t="shared" si="3"/>
        <v>5</v>
      </c>
      <c r="K31" s="2">
        <f t="shared" si="3"/>
        <v>13</v>
      </c>
      <c r="L31" s="2">
        <f t="shared" si="3"/>
        <v>2</v>
      </c>
      <c r="M31" s="2">
        <f t="shared" si="3"/>
        <v>11</v>
      </c>
      <c r="N31" s="2">
        <f t="shared" si="3"/>
        <v>12</v>
      </c>
      <c r="O31" s="2">
        <f t="shared" si="3"/>
        <v>5</v>
      </c>
      <c r="P31" s="15">
        <f t="shared" si="3"/>
        <v>4</v>
      </c>
    </row>
    <row r="32" spans="2:16" ht="53.25" customHeight="1" x14ac:dyDescent="0.25">
      <c r="B32" s="37" t="s">
        <v>61</v>
      </c>
      <c r="C32" s="10">
        <f t="array" ref="C32">_xlfn.IFS(C31=1,75,C31=2,70,C31=3,65, C31=4,60,C31=5,55,C31=6,50,C31=7,45,C31=8,40,C31=9,35,C31=10,30,C31=11,25,C31=12,20,C31=13,15,C31=14,10)</f>
        <v>45</v>
      </c>
      <c r="D32" s="11">
        <f t="array" ref="D32">_xlfn.IFS(D31=1,75,D31=2,70,D31=3,65, D31=4,60,D31=5,55,D31=6,50,D31=7,45,D31=8,40,D31=9,35,D31=10,30,D31=11,25,D31=12,20,D31=13,15,D31=14,10)</f>
        <v>10</v>
      </c>
      <c r="E32" s="11">
        <f t="array" ref="E32">_xlfn.IFS(E31=1,75,E31=2,70,E31=3,65, E31=4,60,E31=5,55,E31=6,50,E31=7,45,E31=8,40,E31=9,35,E31=10,30,E31=11,25,E31=12,20,E31=13,15,E31=14,10)</f>
        <v>30</v>
      </c>
      <c r="F32" s="11">
        <f t="array" ref="F32">_xlfn.IFS(F31=1,75,F31=2,70,F31=3,65, F31=4,60,F31=5,55,F31=6,50,F31=7,45,F31=8,40,F31=9,35,F31=10,30,F31=11,25,F31=12,20,F31=13,15,F31=14,10)</f>
        <v>75</v>
      </c>
      <c r="G32" s="11">
        <f t="array" ref="G32">_xlfn.IFS(G31=1,75,G31=2,70,G31=3,65, G31=4,60,G31=5,55,G31=6,50,G31=7,45,G31=8,40,G31=9,35,G31=10,30,G31=11,25,G31=12,20,G31=13,15,G31=14,10)</f>
        <v>35</v>
      </c>
      <c r="H32" s="11">
        <f t="array" ref="H32">_xlfn.IFS(H31=1,75,H31=2,70,H31=3,65, H31=4,60,H31=5,55,H31=6,50,H31=7,45,H31=8,40,H31=9,35,H31=10,30,H31=11,25,H31=12,20,H31=13,15,H31=14,10)</f>
        <v>45</v>
      </c>
      <c r="I32" s="11">
        <f t="array" ref="I32">_xlfn.IFS(I31=1,75,I31=2,70,I31=3,65, I31=4,60,I31=5,55,I31=6,50,I31=7,45,I31=8,40,I31=9,35,I31=10,30,I31=11,25,I31=12,20,I31=13,15,I31=14,10)</f>
        <v>65</v>
      </c>
      <c r="J32" s="11">
        <f t="array" ref="J32">_xlfn.IFS(J31=1,75,J31=2,70,J31=3,65, J31=4,60,J31=5,55,J31=6,50,J31=7,45,J31=8,40,J31=9,35,J31=10,30,J31=11,25,J31=12,20,J31=13,15,J31=14,10)</f>
        <v>55</v>
      </c>
      <c r="K32" s="11">
        <f t="array" ref="K32">_xlfn.IFS(K31=1,75,K31=2,70,K31=3,65, K31=4,60,K31=5,55,K31=6,50,K31=7,45,K31=8,40,K31=9,35,K31=10,30,K31=11,25,K31=12,20,K31=13,15,K31=14,10)</f>
        <v>15</v>
      </c>
      <c r="L32" s="11">
        <f t="array" ref="L32">_xlfn.IFS(L31=1,75,L31=2,70,L31=3,65, L31=4,60,L31=5,55,L31=6,50,L31=7,45,L31=8,40,L31=9,35,L31=10,30,L31=11,25,L31=12,20,L31=13,15,L31=14,10)</f>
        <v>70</v>
      </c>
      <c r="M32" s="11">
        <f t="array" ref="M32">_xlfn.IFS(M31=1,75,M31=2,70,M31=3,65, M31=4,60,M31=5,55,M31=6,50,M31=7,45,M31=8,40,M31=9,35,M31=10,30,M31=11,25,M31=12,20,M31=13,15,M31=14,10)</f>
        <v>25</v>
      </c>
      <c r="N32" s="11">
        <f t="array" ref="N32">_xlfn.IFS(N31=1,75,N31=2,70,N31=3,65, N31=4,60,N31=5,55,N31=6,50,N31=7,45,N31=8,40,N31=9,35,N31=10,30,N31=11,25,N31=12,20,N31=13,15,N31=14,10)</f>
        <v>20</v>
      </c>
      <c r="O32" s="11">
        <f t="array" ref="O32">_xlfn.IFS(O31=1,75,O31=2,70,O31=3,65, O31=4,60,O31=5,55,O31=6,50,O31=7,45,O31=8,40,O31=9,35,O31=10,30,O31=11,25,O31=12,20,O31=13,15,O31=14,10)</f>
        <v>55</v>
      </c>
      <c r="P32" s="12">
        <f t="array" ref="P32">_xlfn.IFS(P31=1,75,P31=2,70,P31=3,65, P31=4,60,P31=5,55,P31=6,50,P31=7,45,P31=8,40,P31=9,35,P31=10,30,P31=11,25,P31=12,20,P31=13,15,P31=14,10)</f>
        <v>60</v>
      </c>
    </row>
    <row r="35" spans="2:16" ht="36.75" customHeight="1" x14ac:dyDescent="0.25">
      <c r="B35" s="107" t="s">
        <v>81</v>
      </c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7"/>
    </row>
    <row r="36" spans="2:16" ht="57" customHeight="1" x14ac:dyDescent="0.25">
      <c r="B36" s="39" t="s">
        <v>58</v>
      </c>
      <c r="C36" s="14">
        <v>84.625</v>
      </c>
      <c r="D36" s="2">
        <v>76.5</v>
      </c>
      <c r="E36" s="2">
        <v>79.875</v>
      </c>
      <c r="F36" s="2">
        <v>83.125</v>
      </c>
      <c r="G36" s="2">
        <v>76.375</v>
      </c>
      <c r="H36" s="2">
        <v>0</v>
      </c>
      <c r="I36" s="2">
        <v>16.25</v>
      </c>
      <c r="J36" s="2">
        <v>90.125</v>
      </c>
      <c r="K36" s="2">
        <v>0</v>
      </c>
      <c r="L36" s="2">
        <v>83.375</v>
      </c>
      <c r="M36" s="2">
        <v>0</v>
      </c>
      <c r="N36" s="2">
        <v>66.5</v>
      </c>
      <c r="O36" s="2">
        <v>83.875</v>
      </c>
      <c r="P36" s="15">
        <v>88.75</v>
      </c>
    </row>
    <row r="37" spans="2:16" ht="41.25" customHeight="1" x14ac:dyDescent="0.25">
      <c r="B37" s="40" t="s">
        <v>60</v>
      </c>
      <c r="C37" s="10">
        <f>_xlfn.RANK.EQ(C$36,$C$36:$P$36)</f>
        <v>3</v>
      </c>
      <c r="D37" s="11">
        <f t="shared" ref="D37:P37" si="4">_xlfn.RANK.EQ(D36,$C$36:$P$36)</f>
        <v>8</v>
      </c>
      <c r="E37" s="11">
        <f t="shared" si="4"/>
        <v>7</v>
      </c>
      <c r="F37" s="11">
        <f t="shared" si="4"/>
        <v>6</v>
      </c>
      <c r="G37" s="11">
        <f t="shared" si="4"/>
        <v>9</v>
      </c>
      <c r="H37" s="11">
        <v>0</v>
      </c>
      <c r="I37" s="11">
        <f t="shared" si="4"/>
        <v>11</v>
      </c>
      <c r="J37" s="11">
        <f t="shared" si="4"/>
        <v>1</v>
      </c>
      <c r="K37" s="11">
        <v>0</v>
      </c>
      <c r="L37" s="11">
        <f t="shared" si="4"/>
        <v>5</v>
      </c>
      <c r="M37" s="11">
        <v>0</v>
      </c>
      <c r="N37" s="11">
        <f t="shared" si="4"/>
        <v>10</v>
      </c>
      <c r="O37" s="11">
        <f t="shared" si="4"/>
        <v>4</v>
      </c>
      <c r="P37" s="12">
        <f t="shared" si="4"/>
        <v>2</v>
      </c>
    </row>
    <row r="38" spans="2:16" ht="53.25" customHeight="1" x14ac:dyDescent="0.25">
      <c r="B38" s="38" t="s">
        <v>61</v>
      </c>
      <c r="C38" s="10">
        <f t="array" ref="C38">_xlfn.IFS(C37=1,75,C37=2,70,C37=3,65, C37=4,60,C37=5,55,C37=6,50,C37=7,45,C37=8,40,C37=9,35,C37=10,30,C37=11,25,C37=12,20,C37=13,15,C37=14,10)</f>
        <v>65</v>
      </c>
      <c r="D38" s="11">
        <f t="array" ref="D38">_xlfn.IFS(D37=1,75,D37=2,70,D37=3,65, D37=4,60,D37=5,55,D37=6,50,D37=7,45,D37=8,40,D37=9,35,D37=10,30,D37=11,25,D37=12,20,D37=13,15,D37=14,10)</f>
        <v>40</v>
      </c>
      <c r="E38" s="11">
        <f t="array" ref="E38">_xlfn.IFS(E37=1,75,E37=2,70,E37=3,65, E37=4,60,E37=5,55,E37=6,50,E37=7,45,E37=8,40,E37=9,35,E37=10,30,E37=11,25,E37=12,20,E37=13,15,E37=14,10)</f>
        <v>45</v>
      </c>
      <c r="F38" s="11">
        <f t="array" ref="F38">_xlfn.IFS(F37=1,75,F37=2,70,F37=3,65, F37=4,60,F37=5,55,F37=6,50,F37=7,45,F37=8,40,F37=9,35,F37=10,30,F37=11,25,F37=12,20,F37=13,15,F37=14,10)</f>
        <v>50</v>
      </c>
      <c r="G38" s="11">
        <f t="array" ref="G38">_xlfn.IFS(G37=1,75,G37=2,70,G37=3,65, G37=4,60,G37=5,55,G37=6,50,G37=7,45,G37=8,40,G37=9,35,G37=10,30,G37=11,25,G37=12,20,G37=13,15,G37=14,10)</f>
        <v>35</v>
      </c>
      <c r="H38" s="11">
        <v>0</v>
      </c>
      <c r="I38" s="11">
        <f t="array" ref="I38">_xlfn.IFS(I37=1,75,I37=2,70,I37=3,65, I37=4,60,I37=5,55,I37=6,50,I37=7,45,I37=8,40,I37=9,35,I37=10,30,I37=11,25,I37=12,20,I37=13,15,I37=14,10)</f>
        <v>25</v>
      </c>
      <c r="J38" s="11">
        <f t="array" ref="J38">_xlfn.IFS(J37=1,75,J37=2,70,J37=3,65, J37=4,60,J37=5,55,J37=6,50,J37=7,45,J37=8,40,J37=9,35,J37=10,30,J37=11,25,J37=12,20,J37=13,15,J37=14,10)</f>
        <v>75</v>
      </c>
      <c r="K38" s="11">
        <v>0</v>
      </c>
      <c r="L38" s="11">
        <f t="array" ref="L38">_xlfn.IFS(L37=1,75,L37=2,70,L37=3,65, L37=4,60,L37=5,55,L37=6,50,L37=7,45,L37=8,40,L37=9,35,L37=10,30,L37=11,25,L37=12,20,L37=13,15,L37=14,10)</f>
        <v>55</v>
      </c>
      <c r="M38" s="11">
        <v>0</v>
      </c>
      <c r="N38" s="11">
        <f t="array" ref="N38">_xlfn.IFS(N37=1,75,N37=2,70,N37=3,65, N37=4,60,N37=5,55,N37=6,50,N37=7,45,N37=8,40,N37=9,35,N37=10,30,N37=11,25,N37=12,20,N37=13,15,N37=14,10)</f>
        <v>30</v>
      </c>
      <c r="O38" s="11">
        <f t="array" ref="O38">_xlfn.IFS(O37=1,75,O37=2,70,O37=3,65, O37=4,60,O37=5,55,O37=6,50,O37=7,45,O37=8,40,O37=9,35,O37=10,30,O37=11,25,O37=12,20,O37=13,15,O37=14,10)</f>
        <v>60</v>
      </c>
      <c r="P38" s="12">
        <f t="array" ref="P38">_xlfn.IFS(P37=1,75,P37=2,70,P37=3,65, P37=4,60,P37=5,55,P37=6,50,P37=7,45,P37=8,40,P37=9,35,P37=10,30,P37=11,25,P37=12,20,P37=13,15,P37=14,10)</f>
        <v>70</v>
      </c>
    </row>
    <row r="41" spans="2:16" ht="36.75" customHeight="1" x14ac:dyDescent="0.25">
      <c r="B41" s="105" t="s">
        <v>82</v>
      </c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7"/>
    </row>
    <row r="42" spans="2:16" ht="57" customHeight="1" x14ac:dyDescent="0.25">
      <c r="B42" s="42" t="s">
        <v>58</v>
      </c>
      <c r="C42" s="14">
        <v>0</v>
      </c>
      <c r="D42" s="2">
        <v>0</v>
      </c>
      <c r="E42" s="2">
        <v>304.07499999999999</v>
      </c>
      <c r="F42" s="2">
        <v>310.2</v>
      </c>
      <c r="G42" s="2">
        <v>372.65</v>
      </c>
      <c r="H42" s="2">
        <v>405.6</v>
      </c>
      <c r="I42" s="2">
        <v>0</v>
      </c>
      <c r="J42" s="2">
        <v>496.72500000000002</v>
      </c>
      <c r="K42" s="2">
        <v>497.55</v>
      </c>
      <c r="L42" s="2">
        <v>319.95</v>
      </c>
      <c r="M42" s="2">
        <v>411.55</v>
      </c>
      <c r="N42" s="2">
        <v>466.55</v>
      </c>
      <c r="O42" s="2">
        <v>0</v>
      </c>
      <c r="P42" s="15">
        <v>387.875</v>
      </c>
    </row>
    <row r="43" spans="2:16" ht="41.25" customHeight="1" x14ac:dyDescent="0.25">
      <c r="B43" s="43" t="s">
        <v>60</v>
      </c>
      <c r="C43" s="10">
        <v>0</v>
      </c>
      <c r="D43" s="11">
        <v>0</v>
      </c>
      <c r="E43" s="11">
        <f t="shared" ref="E43:P43" si="5">_xlfn.RANK.EQ(E42,$C$42:$P$42)</f>
        <v>10</v>
      </c>
      <c r="F43" s="11">
        <f t="shared" si="5"/>
        <v>9</v>
      </c>
      <c r="G43" s="11">
        <f t="shared" si="5"/>
        <v>7</v>
      </c>
      <c r="H43" s="11">
        <f t="shared" si="5"/>
        <v>5</v>
      </c>
      <c r="I43" s="11">
        <v>0</v>
      </c>
      <c r="J43" s="11">
        <f t="shared" si="5"/>
        <v>2</v>
      </c>
      <c r="K43" s="11">
        <f t="shared" si="5"/>
        <v>1</v>
      </c>
      <c r="L43" s="11">
        <f t="shared" si="5"/>
        <v>8</v>
      </c>
      <c r="M43" s="11">
        <f t="shared" si="5"/>
        <v>4</v>
      </c>
      <c r="N43" s="11">
        <f t="shared" si="5"/>
        <v>3</v>
      </c>
      <c r="O43" s="11">
        <v>0</v>
      </c>
      <c r="P43" s="12">
        <f t="shared" si="5"/>
        <v>6</v>
      </c>
    </row>
    <row r="44" spans="2:16" ht="53.25" customHeight="1" x14ac:dyDescent="0.25">
      <c r="B44" s="41" t="s">
        <v>61</v>
      </c>
      <c r="C44" s="10">
        <v>0</v>
      </c>
      <c r="D44" s="11">
        <v>0</v>
      </c>
      <c r="E44" s="11">
        <f t="array" ref="E44">_xlfn.IFS(E43=1,75,E43=2,70,E43=3,65, E43=4,60,E43=5,55,E43=6,50,E43=7,45,E43=8,40,E43=9,35,E43=10,30,E43=11,25,E43=12,20,E43=13,15,E43=14,10)</f>
        <v>30</v>
      </c>
      <c r="F44" s="11">
        <f t="array" ref="F44">_xlfn.IFS(F43=1,75,F43=2,70,F43=3,65, F43=4,60,F43=5,55,F43=6,50,F43=7,45,F43=8,40,F43=9,35,F43=10,30,F43=11,25,F43=12,20,F43=13,15,F43=14,10)</f>
        <v>35</v>
      </c>
      <c r="G44" s="11">
        <f t="array" ref="G44">_xlfn.IFS(G43=1,75,G43=2,70,G43=3,65, G43=4,60,G43=5,55,G43=6,50,G43=7,45,G43=8,40,G43=9,35,G43=10,30,G43=11,25,G43=12,20,G43=13,15,G43=14,10)</f>
        <v>45</v>
      </c>
      <c r="H44" s="11">
        <f t="array" ref="H44">_xlfn.IFS(H43=1,75,H43=2,70,H43=3,65, H43=4,60,H43=5,55,H43=6,50,H43=7,45,H43=8,40,H43=9,35,H43=10,30,H43=11,25,H43=12,20,H43=13,15,H43=14,10)</f>
        <v>55</v>
      </c>
      <c r="I44" s="11">
        <v>0</v>
      </c>
      <c r="J44" s="11">
        <f t="array" ref="J44">_xlfn.IFS(J43=1,75,J43=2,70,J43=3,65, J43=4,60,J43=5,55,J43=6,50,J43=7,45,J43=8,40,J43=9,35,J43=10,30,J43=11,25,J43=12,20,J43=13,15,J43=14,10)</f>
        <v>70</v>
      </c>
      <c r="K44" s="11">
        <f t="array" ref="K44">_xlfn.IFS(K43=1,75,K43=2,70,K43=3,65, K43=4,60,K43=5,55,K43=6,50,K43=7,45,K43=8,40,K43=9,35,K43=10,30,K43=11,25,K43=12,20,K43=13,15,K43=14,10)</f>
        <v>75</v>
      </c>
      <c r="L44" s="11">
        <f t="array" ref="L44">_xlfn.IFS(L43=1,75,L43=2,70,L43=3,65, L43=4,60,L43=5,55,L43=6,50,L43=7,45,L43=8,40,L43=9,35,L43=10,30,L43=11,25,L43=12,20,L43=13,15,L43=14,10)</f>
        <v>40</v>
      </c>
      <c r="M44" s="11">
        <f t="array" ref="M44">_xlfn.IFS(M43=1,75,M43=2,70,M43=3,65, M43=4,60,M43=5,55,M43=6,50,M43=7,45,M43=8,40,M43=9,35,M43=10,30,M43=11,25,M43=12,20,M43=13,15,M43=14,10)</f>
        <v>60</v>
      </c>
      <c r="N44" s="11">
        <f t="array" ref="N44">_xlfn.IFS(N43=1,75,N43=2,70,N43=3,65, N43=4,60,N43=5,55,N43=6,50,N43=7,45,N43=8,40,N43=9,35,N43=10,30,N43=11,25,N43=12,20,N43=13,15,N43=14,10)</f>
        <v>65</v>
      </c>
      <c r="O44" s="11">
        <v>0</v>
      </c>
      <c r="P44" s="12">
        <f t="array" ref="P44">_xlfn.IFS(P43=1,75,P43=2,70,P43=3,65, P43=4,60,P43=5,55,P43=6,50,P43=7,45,P43=8,40,P43=9,35,P43=10,30,P43=11,25,P43=12,20,P43=13,15,P43=14,10)</f>
        <v>50</v>
      </c>
    </row>
    <row r="47" spans="2:16" ht="36.75" customHeight="1" x14ac:dyDescent="0.25">
      <c r="B47" s="106" t="s">
        <v>83</v>
      </c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7"/>
    </row>
    <row r="48" spans="2:16" ht="41.25" customHeight="1" x14ac:dyDescent="0.25">
      <c r="B48" s="45" t="s">
        <v>60</v>
      </c>
      <c r="C48" s="10">
        <v>1</v>
      </c>
      <c r="D48" s="11">
        <v>9</v>
      </c>
      <c r="E48" s="11">
        <v>0</v>
      </c>
      <c r="F48" s="11">
        <v>8</v>
      </c>
      <c r="G48" s="11">
        <v>11</v>
      </c>
      <c r="H48" s="11">
        <v>7</v>
      </c>
      <c r="I48" s="11">
        <v>0</v>
      </c>
      <c r="J48" s="11">
        <v>0</v>
      </c>
      <c r="K48" s="11">
        <v>4</v>
      </c>
      <c r="L48" s="11">
        <v>3</v>
      </c>
      <c r="M48" s="11">
        <v>5</v>
      </c>
      <c r="N48" s="11">
        <v>9</v>
      </c>
      <c r="O48" s="11">
        <v>2</v>
      </c>
      <c r="P48" s="12">
        <v>5</v>
      </c>
    </row>
    <row r="49" spans="2:16" ht="53.25" customHeight="1" x14ac:dyDescent="0.25">
      <c r="B49" s="44" t="s">
        <v>61</v>
      </c>
      <c r="C49" s="10">
        <f t="array" ref="C49">_xlfn.IFS(C48=1,75,C48=2,70,C48=3,65, C48=4,60,C48=5,55,C48=6,50,C48=7,45,C48=8,40,C48=9,35,C48=10,30,C48=11,25,C48=12,20,C48=13,15,C48=14,10)</f>
        <v>75</v>
      </c>
      <c r="D49" s="11">
        <f t="array" ref="D49">_xlfn.IFS(D48=1,75,D48=2,70,D48=3,65, D48=4,60,D48=5,55,D48=6,50,D48=7,45,D48=8,40,D48=9,35,D48=10,30,D48=11,25,D48=12,20,D48=13,15,D48=14,10)</f>
        <v>35</v>
      </c>
      <c r="E49" s="11">
        <v>0</v>
      </c>
      <c r="F49" s="11">
        <f t="array" ref="F49">_xlfn.IFS(F48=1,75,F48=2,70,F48=3,65, F48=4,60,F48=5,55,F48=6,50,F48=7,45,F48=8,40,F48=9,35,F48=10,30,F48=11,25,F48=12,20,F48=13,15,F48=14,10)</f>
        <v>40</v>
      </c>
      <c r="G49" s="11">
        <f t="array" ref="G49">_xlfn.IFS(G48=1,75,G48=2,70,G48=3,65, G48=4,60,G48=5,55,G48=6,50,G48=7,45,G48=8,40,G48=9,35,G48=10,30,G48=11,25,G48=12,20,G48=13,15,G48=14,10)</f>
        <v>25</v>
      </c>
      <c r="H49" s="11">
        <f t="array" ref="H49">_xlfn.IFS(H48=1,75,H48=2,70,H48=3,65, H48=4,60,H48=5,55,H48=6,50,H48=7,45,H48=8,40,H48=9,35,H48=10,30,H48=11,25,H48=12,20,H48=13,15,H48=14,10)</f>
        <v>45</v>
      </c>
      <c r="I49" s="11">
        <v>0</v>
      </c>
      <c r="J49" s="11">
        <v>0</v>
      </c>
      <c r="K49" s="11">
        <f t="array" ref="K49">_xlfn.IFS(K48=1,75,K48=2,70,K48=3,65, K48=4,60,K48=5,55,K48=6,50,K48=7,45,K48=8,40,K48=9,35,K48=10,30,K48=11,25,K48=12,20,K48=13,15,K48=14,10)</f>
        <v>60</v>
      </c>
      <c r="L49" s="11">
        <f t="array" ref="L49">_xlfn.IFS(L48=1,75,L48=2,70,L48=3,65, L48=4,60,L48=5,55,L48=6,50,L48=7,45,L48=8,40,L48=9,35,L48=10,30,L48=11,25,L48=12,20,L48=13,15,L48=14,10)</f>
        <v>65</v>
      </c>
      <c r="M49" s="11">
        <f t="array" ref="M49">_xlfn.IFS(M48=1,75,M48=2,70,M48=3,65, M48=4,60,M48=5,55,M48=6,50,M48=7,45,M48=8,40,M48=9,35,M48=10,30,M48=11,25,M48=12,20,M48=13,15,M48=14,10)</f>
        <v>55</v>
      </c>
      <c r="N49" s="11">
        <f t="array" ref="N49">_xlfn.IFS(N48=1,75,N48=2,70,N48=3,65, N48=4,60,N48=5,55,N48=6,50,N48=7,45,N48=8,40,N48=9,35,N48=10,30,N48=11,25,N48=12,20,N48=13,15,N48=14,10)</f>
        <v>35</v>
      </c>
      <c r="O49" s="11">
        <f t="array" ref="O49">_xlfn.IFS(O48=1,75,O48=2,70,O48=3,65, O48=4,60,O48=5,55,O48=6,50,O48=7,45,O48=8,40,O48=9,35,O48=10,30,O48=11,25,O48=12,20,O48=13,15,O48=14,10)</f>
        <v>70</v>
      </c>
      <c r="P49" s="12">
        <f t="array" ref="P49">_xlfn.IFS(P48=1,75,P48=2,70,P48=3,65, P48=4,60,P48=5,55,P48=6,50,P48=7,45,P48=8,40,P48=9,35,P48=10,30,P48=11,25,P48=12,20,P48=13,15,P48=14,10)</f>
        <v>55</v>
      </c>
    </row>
    <row r="52" spans="2:16" x14ac:dyDescent="0.25">
      <c r="B52" s="72" t="s">
        <v>68</v>
      </c>
      <c r="C52" s="11">
        <f>C49+C38+C32</f>
        <v>185</v>
      </c>
      <c r="D52" s="11">
        <f>D49+D38+D32</f>
        <v>85</v>
      </c>
      <c r="E52" s="11">
        <f>E32+E38+E44</f>
        <v>105</v>
      </c>
      <c r="F52" s="11">
        <f>Local!F32+Local!F38+Local!F49</f>
        <v>165</v>
      </c>
      <c r="G52" s="11">
        <f>G44+G38+G32</f>
        <v>115</v>
      </c>
      <c r="H52" s="11">
        <f>H32+H44+H49</f>
        <v>145</v>
      </c>
      <c r="I52" s="11">
        <f>I38+I32</f>
        <v>90</v>
      </c>
      <c r="J52" s="11">
        <f>J44+J38+J32</f>
        <v>200</v>
      </c>
      <c r="K52" s="11">
        <f>K44+K32+K49</f>
        <v>150</v>
      </c>
      <c r="L52" s="11">
        <f>L32+L49+L38</f>
        <v>190</v>
      </c>
      <c r="M52" s="11">
        <f>M44+M49+M32</f>
        <v>140</v>
      </c>
      <c r="N52" s="11">
        <f>N44+N38+N49</f>
        <v>130</v>
      </c>
      <c r="O52" s="11">
        <f>O49+O38+O32</f>
        <v>185</v>
      </c>
      <c r="P52" s="12">
        <f>Local!P38+Local!P32+Local!P49</f>
        <v>185</v>
      </c>
    </row>
    <row r="54" spans="2:16" x14ac:dyDescent="0.25">
      <c r="B54" s="72" t="s">
        <v>84</v>
      </c>
      <c r="C54" s="11" cm="1">
        <f t="array" ref="C54">INDEX(CHOOSE({1,2,3,4},C32,C38,C44,C49),MATCH(SMALL(CHOOSE({1,2,3,4},IF(C31&gt;0,C31+0.001,999),IF(C37&gt;0,C37+0.002,999),IF(C43&gt;0,C43+0.003,999),IF(C48&gt;0,C48+0.004,999)),1),CHOOSE({1,2,3,4},IF(C31&gt;0,C31+0.001,999),IF(C37&gt;0,C37+0.002,999),IF(C43&gt;0,C43+0.003,999),IF(C48&gt;0,C48+0.004,999)),0))
+INDEX(CHOOSE({1,2,3,4},C32,C38,C44,C49),MATCH(SMALL(CHOOSE({1,2,3,4},IF(C31&gt;0,C31+0.001,999),IF(C37&gt;0,C37+0.002,999),IF(C43&gt;0,C43+0.003,999),IF(C48&gt;0,C48+0.004,999)),2),CHOOSE({1,2,3,4},IF(C31&gt;0,C31+0.001,999),IF(C37&gt;0,C37+0.002,999),IF(C43&gt;0,C43+0.003,999),IF(C48&gt;0,C48+0.004,999)),0))
+INDEX(CHOOSE({1,2,3,4},C32,C38,C44,C49),MATCH(SMALL(CHOOSE({1,2,3,4},IF(C31&gt;0,C31+0.001,999),IF(C37&gt;0,C37+0.002,999),IF(C43&gt;0,C43+0.003,999),IF(C48&gt;0,C48+0.004,999)),3),CHOOSE({1,2,3,4},IF(C31&gt;0,C31+0.001,999),IF(C37&gt;0,C37+0.002,999),IF(C43&gt;0,C43+0.003,999),IF(C48&gt;0,C48+0.004,999)),0))</f>
        <v>185</v>
      </c>
      <c r="D54" s="11" cm="1">
        <f t="array" ref="D54">INDEX(CHOOSE({1,2,3,4},D32,D38,D44,D49),MATCH(SMALL(CHOOSE({1,2,3,4},IF(D31&gt;0,D31+0.001,999),IF(D37&gt;0,D37+0.002,999),IF(D43&gt;0,D43+0.003,999),IF(D48&gt;0,D48+0.004,999)),1),CHOOSE({1,2,3,4},IF(D31&gt;0,D31+0.001,999),IF(D37&gt;0,D37+0.002,999),IF(D43&gt;0,D43+0.003,999),IF(D48&gt;0,D48+0.004,999)),0))
+INDEX(CHOOSE({1,2,3,4},D32,D38,D44,D49),MATCH(SMALL(CHOOSE({1,2,3,4},IF(D31&gt;0,D31+0.001,999),IF(D37&gt;0,D37+0.002,999),IF(D43&gt;0,D43+0.003,999),IF(D48&gt;0,D48+0.004,999)),2),CHOOSE({1,2,3,4},IF(D31&gt;0,D31+0.001,999),IF(D37&gt;0,D37+0.002,999),IF(D43&gt;0,D43+0.003,999),IF(D48&gt;0,D48+0.004,999)),0))
+INDEX(CHOOSE({1,2,3,4},D32,D38,D44,D49),MATCH(SMALL(CHOOSE({1,2,3,4},IF(D31&gt;0,D31+0.001,999),IF(D37&gt;0,D37+0.002,999),IF(D43&gt;0,D43+0.003,999),IF(D48&gt;0,D48+0.004,999)),3),CHOOSE({1,2,3,4},IF(D31&gt;0,D31+0.001,999),IF(D37&gt;0,D37+0.002,999),IF(D43&gt;0,D43+0.003,999),IF(D48&gt;0,D48+0.004,999)),0))</f>
        <v>85</v>
      </c>
      <c r="E54" s="11" cm="1">
        <f t="array" ref="E54">INDEX(CHOOSE({1,2,3,4},E32,E38,E44,E49),MATCH(SMALL(CHOOSE({1,2,3,4},IF(E31&gt;0,E31+0.001,999),IF(E37&gt;0,E37+0.002,999),IF(E43&gt;0,E43+0.003,999),IF(E48&gt;0,E48+0.004,999)),1),CHOOSE({1,2,3,4},IF(E31&gt;0,E31+0.001,999),IF(E37&gt;0,E37+0.002,999),IF(E43&gt;0,E43+0.003,999),IF(E48&gt;0,E48+0.004,999)),0))
+INDEX(CHOOSE({1,2,3,4},E32,E38,E44,E49),MATCH(SMALL(CHOOSE({1,2,3,4},IF(E31&gt;0,E31+0.001,999),IF(E37&gt;0,E37+0.002,999),IF(E43&gt;0,E43+0.003,999),IF(E48&gt;0,E48+0.004,999)),2),CHOOSE({1,2,3,4},IF(E31&gt;0,E31+0.001,999),IF(E37&gt;0,E37+0.002,999),IF(E43&gt;0,E43+0.003,999),IF(E48&gt;0,E48+0.004,999)),0))
+INDEX(CHOOSE({1,2,3,4},E32,E38,E44,E49),MATCH(SMALL(CHOOSE({1,2,3,4},IF(E31&gt;0,E31+0.001,999),IF(E37&gt;0,E37+0.002,999),IF(E43&gt;0,E43+0.003,999),IF(E48&gt;0,E48+0.004,999)),3),CHOOSE({1,2,3,4},IF(E31&gt;0,E31+0.001,999),IF(E37&gt;0,E37+0.002,999),IF(E43&gt;0,E43+0.003,999),IF(E48&gt;0,E48+0.004,999)),0))</f>
        <v>105</v>
      </c>
      <c r="F54" s="11" cm="1">
        <f t="array" ref="F54">INDEX(CHOOSE({1,2,3,4},F32,F38,F44,F49),MATCH(SMALL(CHOOSE({1,2,3,4},IF(F31&gt;0,F31+0.001,999),IF(F37&gt;0,F37+0.002,999),IF(F43&gt;0,F43+0.003,999),IF(F48&gt;0,F48+0.004,999)),1),CHOOSE({1,2,3,4},IF(F31&gt;0,F31+0.001,999),IF(F37&gt;0,F37+0.002,999),IF(F43&gt;0,F43+0.003,999),IF(F48&gt;0,F48+0.004,999)),0))
+INDEX(CHOOSE({1,2,3,4},F32,F38,F44,F49),MATCH(SMALL(CHOOSE({1,2,3,4},IF(F31&gt;0,F31+0.001,999),IF(F37&gt;0,F37+0.002,999),IF(F43&gt;0,F43+0.003,999),IF(F48&gt;0,F48+0.004,999)),2),CHOOSE({1,2,3,4},IF(F31&gt;0,F31+0.001,999),IF(F37&gt;0,F37+0.002,999),IF(F43&gt;0,F43+0.003,999),IF(F48&gt;0,F48+0.004,999)),0))
+INDEX(CHOOSE({1,2,3,4},F32,F38,F44,F49),MATCH(SMALL(CHOOSE({1,2,3,4},IF(F31&gt;0,F31+0.001,999),IF(F37&gt;0,F37+0.002,999),IF(F43&gt;0,F43+0.003,999),IF(F48&gt;0,F48+0.004,999)),3),CHOOSE({1,2,3,4},IF(F31&gt;0,F31+0.001,999),IF(F37&gt;0,F37+0.002,999),IF(F43&gt;0,F43+0.003,999),IF(F48&gt;0,F48+0.004,999)),0))</f>
        <v>165</v>
      </c>
      <c r="G54" s="11" cm="1">
        <f t="array" ref="G54">INDEX(CHOOSE({1,2,3,4},G32,G38,G44,G49),MATCH(SMALL(CHOOSE({1,2,3,4},IF(G31&gt;0,G31+0.001,999),IF(G37&gt;0,G37+0.002,999),IF(G43&gt;0,G43+0.003,999),IF(G48&gt;0,G48+0.004,999)),1),CHOOSE({1,2,3,4},IF(G31&gt;0,G31+0.001,999),IF(G37&gt;0,G37+0.002,999),IF(G43&gt;0,G43+0.003,999),IF(G48&gt;0,G48+0.004,999)),0))
+INDEX(CHOOSE({1,2,3,4},G32,G38,G44,G49),MATCH(SMALL(CHOOSE({1,2,3,4},IF(G31&gt;0,G31+0.001,999),IF(G37&gt;0,G37+0.002,999),IF(G43&gt;0,G43+0.003,999),IF(G48&gt;0,G48+0.004,999)),2),CHOOSE({1,2,3,4},IF(G31&gt;0,G31+0.001,999),IF(G37&gt;0,G37+0.002,999),IF(G43&gt;0,G43+0.003,999),IF(G48&gt;0,G48+0.004,999)),0))
+INDEX(CHOOSE({1,2,3,4},G32,G38,G44,G49),MATCH(SMALL(CHOOSE({1,2,3,4},IF(G31&gt;0,G31+0.001,999),IF(G37&gt;0,G37+0.002,999),IF(G43&gt;0,G43+0.003,999),IF(G48&gt;0,G48+0.004,999)),3),CHOOSE({1,2,3,4},IF(G31&gt;0,G31+0.001,999),IF(G37&gt;0,G37+0.002,999),IF(G43&gt;0,G43+0.003,999),IF(G48&gt;0,G48+0.004,999)),0))</f>
        <v>115</v>
      </c>
      <c r="H54" s="11" cm="1">
        <f t="array" ref="H54">INDEX(CHOOSE({1,2,3,4},H32,H38,H44,H49),MATCH(SMALL(CHOOSE({1,2,3,4},IF(H31&gt;0,H31+0.001,999),IF(H37&gt;0,H37+0.002,999),IF(H43&gt;0,H43+0.003,999),IF(H48&gt;0,H48+0.004,999)),1),CHOOSE({1,2,3,4},IF(H31&gt;0,H31+0.001,999),IF(H37&gt;0,H37+0.002,999),IF(H43&gt;0,H43+0.003,999),IF(H48&gt;0,H48+0.004,999)),0))
+INDEX(CHOOSE({1,2,3,4},H32,H38,H44,H49),MATCH(SMALL(CHOOSE({1,2,3,4},IF(H31&gt;0,H31+0.001,999),IF(H37&gt;0,H37+0.002,999),IF(H43&gt;0,H43+0.003,999),IF(H48&gt;0,H48+0.004,999)),2),CHOOSE({1,2,3,4},IF(H31&gt;0,H31+0.001,999),IF(H37&gt;0,H37+0.002,999),IF(H43&gt;0,H43+0.003,999),IF(H48&gt;0,H48+0.004,999)),0))
+INDEX(CHOOSE({1,2,3,4},H32,H38,H44,H49),MATCH(SMALL(CHOOSE({1,2,3,4},IF(H31&gt;0,H31+0.001,999),IF(H37&gt;0,H37+0.002,999),IF(H43&gt;0,H43+0.003,999),IF(H48&gt;0,H48+0.004,999)),3),CHOOSE({1,2,3,4},IF(H31&gt;0,H31+0.001,999),IF(H37&gt;0,H37+0.002,999),IF(H43&gt;0,H43+0.003,999),IF(H48&gt;0,H48+0.004,999)),0))</f>
        <v>145</v>
      </c>
      <c r="I54" s="11" cm="1">
        <f t="array" ref="I54">INDEX(CHOOSE({1,2,3,4},I32,I38,I44,I49),MATCH(SMALL(CHOOSE({1,2,3,4},IF(I31&gt;0,I31+0.001,999),IF(I37&gt;0,I37+0.002,999),IF(I43&gt;0,I43+0.003,999),IF(I48&gt;0,I48+0.004,999)),1),CHOOSE({1,2,3,4},IF(I31&gt;0,I31+0.001,999),IF(I37&gt;0,I37+0.002,999),IF(I43&gt;0,I43+0.003,999),IF(I48&gt;0,I48+0.004,999)),0))
+INDEX(CHOOSE({1,2,3,4},I32,I38,I44,I49),MATCH(SMALL(CHOOSE({1,2,3,4},IF(I31&gt;0,I31+0.001,999),IF(I37&gt;0,I37+0.002,999),IF(I43&gt;0,I43+0.003,999),IF(I48&gt;0,I48+0.004,999)),2),CHOOSE({1,2,3,4},IF(I31&gt;0,I31+0.001,999),IF(I37&gt;0,I37+0.002,999),IF(I43&gt;0,I43+0.003,999),IF(I48&gt;0,I48+0.004,999)),0))
+INDEX(CHOOSE({1,2,3,4},I32,I38,I44,I49),MATCH(SMALL(CHOOSE({1,2,3,4},IF(I31&gt;0,I31+0.001,999),IF(I37&gt;0,I37+0.002,999),IF(I43&gt;0,I43+0.003,999),IF(I48&gt;0,I48+0.004,999)),3),CHOOSE({1,2,3,4},IF(I31&gt;0,I31+0.001,999),IF(I37&gt;0,I37+0.002,999),IF(I43&gt;0,I43+0.003,999),IF(I48&gt;0,I48+0.004,999)),0))</f>
        <v>90</v>
      </c>
      <c r="J54" s="11" cm="1">
        <f t="array" ref="J54">INDEX(CHOOSE({1,2,3,4},J32,J38,J44,J49),MATCH(SMALL(CHOOSE({1,2,3,4},IF(J31&gt;0,J31+0.001,999),IF(J37&gt;0,J37+0.002,999),IF(J43&gt;0,J43+0.003,999),IF(J48&gt;0,J48+0.004,999)),1),CHOOSE({1,2,3,4},IF(J31&gt;0,J31+0.001,999),IF(J37&gt;0,J37+0.002,999),IF(J43&gt;0,J43+0.003,999),IF(J48&gt;0,J48+0.004,999)),0))
+INDEX(CHOOSE({1,2,3,4},J32,J38,J44,J49),MATCH(SMALL(CHOOSE({1,2,3,4},IF(J31&gt;0,J31+0.001,999),IF(J37&gt;0,J37+0.002,999),IF(J43&gt;0,J43+0.003,999),IF(J48&gt;0,J48+0.004,999)),2),CHOOSE({1,2,3,4},IF(J31&gt;0,J31+0.001,999),IF(J37&gt;0,J37+0.002,999),IF(J43&gt;0,J43+0.003,999),IF(J48&gt;0,J48+0.004,999)),0))
+INDEX(CHOOSE({1,2,3,4},J32,J38,J44,J49),MATCH(SMALL(CHOOSE({1,2,3,4},IF(J31&gt;0,J31+0.001,999),IF(J37&gt;0,J37+0.002,999),IF(J43&gt;0,J43+0.003,999),IF(J48&gt;0,J48+0.004,999)),3),CHOOSE({1,2,3,4},IF(J31&gt;0,J31+0.001,999),IF(J37&gt;0,J37+0.002,999),IF(J43&gt;0,J43+0.003,999),IF(J48&gt;0,J48+0.004,999)),0))</f>
        <v>200</v>
      </c>
      <c r="K54" s="11" cm="1">
        <f t="array" ref="K54">INDEX(CHOOSE({1,2,3,4},K32,K38,K44,K49),MATCH(SMALL(CHOOSE({1,2,3,4},IF(K31&gt;0,K31+0.001,999),IF(K37&gt;0,K37+0.002,999),IF(K43&gt;0,K43+0.003,999),IF(K48&gt;0,K48+0.004,999)),1),CHOOSE({1,2,3,4},IF(K31&gt;0,K31+0.001,999),IF(K37&gt;0,K37+0.002,999),IF(K43&gt;0,K43+0.003,999),IF(K48&gt;0,K48+0.004,999)),0))
+INDEX(CHOOSE({1,2,3,4},K32,K38,K44,K49),MATCH(SMALL(CHOOSE({1,2,3,4},IF(K31&gt;0,K31+0.001,999),IF(K37&gt;0,K37+0.002,999),IF(K43&gt;0,K43+0.003,999),IF(K48&gt;0,K48+0.004,999)),2),CHOOSE({1,2,3,4},IF(K31&gt;0,K31+0.001,999),IF(K37&gt;0,K37+0.002,999),IF(K43&gt;0,K43+0.003,999),IF(K48&gt;0,K48+0.004,999)),0))
+INDEX(CHOOSE({1,2,3,4},K32,K38,K44,K49),MATCH(SMALL(CHOOSE({1,2,3,4},IF(K31&gt;0,K31+0.001,999),IF(K37&gt;0,K37+0.002,999),IF(K43&gt;0,K43+0.003,999),IF(K48&gt;0,K48+0.004,999)),3),CHOOSE({1,2,3,4},IF(K31&gt;0,K31+0.001,999),IF(K37&gt;0,K37+0.002,999),IF(K43&gt;0,K43+0.003,999),IF(K48&gt;0,K48+0.004,999)),0))</f>
        <v>150</v>
      </c>
      <c r="L54" s="11" cm="1">
        <f t="array" ref="L54">INDEX(CHOOSE({1,2,3,4},L32,L38,L44,L49),MATCH(SMALL(CHOOSE({1,2,3,4},IF(L31&gt;0,L31+0.001,999),IF(L37&gt;0,L37+0.002,999),IF(L43&gt;0,L43+0.003,999),IF(L48&gt;0,L48+0.004,999)),1),CHOOSE({1,2,3,4},IF(L31&gt;0,L31+0.001,999),IF(L37&gt;0,L37+0.002,999),IF(L43&gt;0,L43+0.003,999),IF(L48&gt;0,L48+0.004,999)),0))
+INDEX(CHOOSE({1,2,3,4},L32,L38,L44,L49),MATCH(SMALL(CHOOSE({1,2,3,4},IF(L31&gt;0,L31+0.001,999),IF(L37&gt;0,L37+0.002,999),IF(L43&gt;0,L43+0.003,999),IF(L48&gt;0,L48+0.004,999)),2),CHOOSE({1,2,3,4},IF(L31&gt;0,L31+0.001,999),IF(L37&gt;0,L37+0.002,999),IF(L43&gt;0,L43+0.003,999),IF(L48&gt;0,L48+0.004,999)),0))
+INDEX(CHOOSE({1,2,3,4},L32,L38,L44,L49),MATCH(SMALL(CHOOSE({1,2,3,4},IF(L31&gt;0,L31+0.001,999),IF(L37&gt;0,L37+0.002,999),IF(L43&gt;0,L43+0.003,999),IF(L48&gt;0,L48+0.004,999)),3),CHOOSE({1,2,3,4},IF(L31&gt;0,L31+0.001,999),IF(L37&gt;0,L37+0.002,999),IF(L43&gt;0,L43+0.003,999),IF(L48&gt;0,L48+0.004,999)),0))</f>
        <v>190</v>
      </c>
      <c r="M54" s="11" cm="1">
        <f t="array" ref="M54">INDEX(CHOOSE({1,2,3,4},M32,M38,M44,M49),MATCH(SMALL(CHOOSE({1,2,3,4},IF(M31&gt;0,M31+0.001,999),IF(M37&gt;0,M37+0.002,999),IF(M43&gt;0,M43+0.003,999),IF(M48&gt;0,M48+0.004,999)),1),CHOOSE({1,2,3,4},IF(M31&gt;0,M31+0.001,999),IF(M37&gt;0,M37+0.002,999),IF(M43&gt;0,M43+0.003,999),IF(M48&gt;0,M48+0.004,999)),0))
+INDEX(CHOOSE({1,2,3,4},M32,M38,M44,M49),MATCH(SMALL(CHOOSE({1,2,3,4},IF(M31&gt;0,M31+0.001,999),IF(M37&gt;0,M37+0.002,999),IF(M43&gt;0,M43+0.003,999),IF(M48&gt;0,M48+0.004,999)),2),CHOOSE({1,2,3,4},IF(M31&gt;0,M31+0.001,999),IF(M37&gt;0,M37+0.002,999),IF(M43&gt;0,M43+0.003,999),IF(M48&gt;0,M48+0.004,999)),0))
+INDEX(CHOOSE({1,2,3,4},M32,M38,M44,M49),MATCH(SMALL(CHOOSE({1,2,3,4},IF(M31&gt;0,M31+0.001,999),IF(M37&gt;0,M37+0.002,999),IF(M43&gt;0,M43+0.003,999),IF(M48&gt;0,M48+0.004,999)),3),CHOOSE({1,2,3,4},IF(M31&gt;0,M31+0.001,999),IF(M37&gt;0,M37+0.002,999),IF(M43&gt;0,M43+0.003,999),IF(M48&gt;0,M48+0.004,999)),0))</f>
        <v>140</v>
      </c>
      <c r="N54" s="11" cm="1">
        <f t="array" ref="N54">INDEX(CHOOSE({1,2,3,4},N32,N38,N44,N49),MATCH(SMALL(CHOOSE({1,2,3,4},IF(N31&gt;0,N31+0.001,999),IF(N37&gt;0,N37+0.002,999),IF(N43&gt;0,N43+0.003,999),IF(N48&gt;0,N48+0.004,999)),1),CHOOSE({1,2,3,4},IF(N31&gt;0,N31+0.001,999),IF(N37&gt;0,N37+0.002,999),IF(N43&gt;0,N43+0.003,999),IF(N48&gt;0,N48+0.004,999)),0))
+INDEX(CHOOSE({1,2,3,4},N32,N38,N44,N49),MATCH(SMALL(CHOOSE({1,2,3,4},IF(N31&gt;0,N31+0.001,999),IF(N37&gt;0,N37+0.002,999),IF(N43&gt;0,N43+0.003,999),IF(N48&gt;0,N48+0.004,999)),2),CHOOSE({1,2,3,4},IF(N31&gt;0,N31+0.001,999),IF(N37&gt;0,N37+0.002,999),IF(N43&gt;0,N43+0.003,999),IF(N48&gt;0,N48+0.004,999)),0))
+INDEX(CHOOSE({1,2,3,4},N32,N38,N44,N49),MATCH(SMALL(CHOOSE({1,2,3,4},IF(N31&gt;0,N31+0.001,999),IF(N37&gt;0,N37+0.002,999),IF(N43&gt;0,N43+0.003,999),IF(N48&gt;0,N48+0.004,999)),3),CHOOSE({1,2,3,4},IF(N31&gt;0,N31+0.001,999),IF(N37&gt;0,N37+0.002,999),IF(N43&gt;0,N43+0.003,999),IF(N48&gt;0,N48+0.004,999)),0))</f>
        <v>130</v>
      </c>
      <c r="O54" s="11" cm="1">
        <f t="array" ref="O54">INDEX(CHOOSE({1,2,3,4},O32,O38,O44,O49),MATCH(SMALL(CHOOSE({1,2,3,4},IF(O31&gt;0,O31+0.001,999),IF(O37&gt;0,O37+0.002,999),IF(O43&gt;0,O43+0.003,999),IF(O48&gt;0,O48+0.004,999)),1),CHOOSE({1,2,3,4},IF(O31&gt;0,O31+0.001,999),IF(O37&gt;0,O37+0.002,999),IF(O43&gt;0,O43+0.003,999),IF(O48&gt;0,O48+0.004,999)),0))
+INDEX(CHOOSE({1,2,3,4},O32,O38,O44,O49),MATCH(SMALL(CHOOSE({1,2,3,4},IF(O31&gt;0,O31+0.001,999),IF(O37&gt;0,O37+0.002,999),IF(O43&gt;0,O43+0.003,999),IF(O48&gt;0,O48+0.004,999)),2),CHOOSE({1,2,3,4},IF(O31&gt;0,O31+0.001,999),IF(O37&gt;0,O37+0.002,999),IF(O43&gt;0,O43+0.003,999),IF(O48&gt;0,O48+0.004,999)),0))
+INDEX(CHOOSE({1,2,3,4},O32,O38,O44,O49),MATCH(SMALL(CHOOSE({1,2,3,4},IF(O31&gt;0,O31+0.001,999),IF(O37&gt;0,O37+0.002,999),IF(O43&gt;0,O43+0.003,999),IF(O48&gt;0,O48+0.004,999)),3),CHOOSE({1,2,3,4},IF(O31&gt;0,O31+0.001,999),IF(O37&gt;0,O37+0.002,999),IF(O43&gt;0,O43+0.003,999),IF(O48&gt;0,O48+0.004,999)),0))</f>
        <v>185</v>
      </c>
      <c r="P54" s="12" cm="1">
        <f t="array" ref="P54">INDEX(CHOOSE({1,2,3,4},P32,P38,P44,P49),MATCH(SMALL(CHOOSE({1,2,3,4},IF(P31&gt;0,P31+0.001,999),IF(P37&gt;0,P37+0.002,999),IF(P43&gt;0,P43+0.003,999),IF(P48&gt;0,P48+0.004,999)),1),CHOOSE({1,2,3,4},IF(P31&gt;0,P31+0.001,999),IF(P37&gt;0,P37+0.002,999),IF(P43&gt;0,P43+0.003,999),IF(P48&gt;0,P48+0.004,999)),0))
+INDEX(CHOOSE({1,2,3,4},P32,P38,P44,P49),MATCH(SMALL(CHOOSE({1,2,3,4},IF(P31&gt;0,P31+0.001,999),IF(P37&gt;0,P37+0.002,999),IF(P43&gt;0,P43+0.003,999),IF(P48&gt;0,P48+0.004,999)),2),CHOOSE({1,2,3,4},IF(P31&gt;0,P31+0.001,999),IF(P37&gt;0,P37+0.002,999),IF(P43&gt;0,P43+0.003,999),IF(P48&gt;0,P48+0.004,999)),0))
+INDEX(CHOOSE({1,2,3,4},P32,P38,P44,P49),MATCH(SMALL(CHOOSE({1,2,3,4},IF(P31&gt;0,P31+0.001,999),IF(P37&gt;0,P37+0.002,999),IF(P43&gt;0,P43+0.003,999),IF(P48&gt;0,P48+0.004,999)),3),CHOOSE({1,2,3,4},IF(P31&gt;0,P31+0.001,999),IF(P37&gt;0,P37+0.002,999),IF(P43&gt;0,P43+0.003,999),IF(P48&gt;0,P48+0.004,999)),0))</f>
        <v>185</v>
      </c>
    </row>
  </sheetData>
  <mergeCells count="53">
    <mergeCell ref="G25:H25"/>
    <mergeCell ref="C19:D19"/>
    <mergeCell ref="O23:P23"/>
    <mergeCell ref="K19:L19"/>
    <mergeCell ref="G22:H22"/>
    <mergeCell ref="B15:D15"/>
    <mergeCell ref="G18:H18"/>
    <mergeCell ref="K22:L22"/>
    <mergeCell ref="O22:P22"/>
    <mergeCell ref="N15:P15"/>
    <mergeCell ref="O16:P16"/>
    <mergeCell ref="C21:D21"/>
    <mergeCell ref="O21:P21"/>
    <mergeCell ref="C17:D17"/>
    <mergeCell ref="K17:L17"/>
    <mergeCell ref="O17:P17"/>
    <mergeCell ref="G20:H20"/>
    <mergeCell ref="G16:H16"/>
    <mergeCell ref="F15:H15"/>
    <mergeCell ref="K18:L18"/>
    <mergeCell ref="J15:L15"/>
    <mergeCell ref="B2:P4"/>
    <mergeCell ref="O24:P24"/>
    <mergeCell ref="O18:P18"/>
    <mergeCell ref="B41:P41"/>
    <mergeCell ref="G23:H23"/>
    <mergeCell ref="C26:D26"/>
    <mergeCell ref="C18:D18"/>
    <mergeCell ref="G17:H17"/>
    <mergeCell ref="K26:L26"/>
    <mergeCell ref="K21:L21"/>
    <mergeCell ref="C20:D20"/>
    <mergeCell ref="B29:P29"/>
    <mergeCell ref="K20:L20"/>
    <mergeCell ref="C16:D16"/>
    <mergeCell ref="O20:P20"/>
    <mergeCell ref="C25:D25"/>
    <mergeCell ref="K16:L16"/>
    <mergeCell ref="G21:H21"/>
    <mergeCell ref="B47:P47"/>
    <mergeCell ref="K25:L25"/>
    <mergeCell ref="C24:D24"/>
    <mergeCell ref="O19:P19"/>
    <mergeCell ref="K24:L24"/>
    <mergeCell ref="G19:H19"/>
    <mergeCell ref="C22:D22"/>
    <mergeCell ref="O26:P26"/>
    <mergeCell ref="O25:P25"/>
    <mergeCell ref="G24:H24"/>
    <mergeCell ref="B35:P35"/>
    <mergeCell ref="K23:L23"/>
    <mergeCell ref="C23:D23"/>
    <mergeCell ref="G26:H2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Q68"/>
  <sheetViews>
    <sheetView topLeftCell="A5" zoomScale="55" zoomScaleNormal="55" workbookViewId="0">
      <pane ySplit="9" topLeftCell="A47" activePane="bottomLeft" state="frozen"/>
      <selection activeCell="A5" sqref="A5"/>
      <selection pane="bottomLeft" activeCell="U50" sqref="U50"/>
    </sheetView>
  </sheetViews>
  <sheetFormatPr defaultColWidth="9.140625" defaultRowHeight="24" x14ac:dyDescent="0.25"/>
  <cols>
    <col min="1" max="1" width="5" style="2" customWidth="1"/>
    <col min="2" max="2" width="21" style="5" customWidth="1"/>
    <col min="3" max="16" width="23.7109375" style="2" customWidth="1"/>
    <col min="17" max="18" width="9.28515625" style="2" customWidth="1"/>
    <col min="19" max="19" width="9.140625" style="2" customWidth="1"/>
    <col min="20" max="16384" width="9.140625" style="2"/>
  </cols>
  <sheetData>
    <row r="2" spans="1:17" ht="39.75" customHeight="1" x14ac:dyDescent="0.25">
      <c r="B2" s="74" t="s">
        <v>0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6"/>
    </row>
    <row r="3" spans="1:17" ht="39.75" customHeight="1" x14ac:dyDescent="0.25">
      <c r="B3" s="77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</row>
    <row r="4" spans="1:17" ht="39.75" customHeight="1" x14ac:dyDescent="0.25">
      <c r="B4" s="80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2"/>
    </row>
    <row r="7" spans="1:17" ht="39.75" customHeight="1" x14ac:dyDescent="0.25">
      <c r="B7" s="74" t="s">
        <v>85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6"/>
    </row>
    <row r="8" spans="1:17" ht="39.75" customHeight="1" x14ac:dyDescent="0.25">
      <c r="B8" s="77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9"/>
    </row>
    <row r="9" spans="1:17" ht="39.75" customHeight="1" x14ac:dyDescent="0.25">
      <c r="B9" s="80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2"/>
    </row>
    <row r="12" spans="1:17" s="5" customFormat="1" ht="122.25" customHeight="1" x14ac:dyDescent="0.25">
      <c r="A12" s="2"/>
      <c r="B12" s="3" t="s">
        <v>1</v>
      </c>
      <c r="C12" s="3" t="s">
        <v>117</v>
      </c>
      <c r="D12" s="3" t="s">
        <v>118</v>
      </c>
      <c r="E12" s="3" t="s">
        <v>3</v>
      </c>
      <c r="F12" s="3" t="s">
        <v>4</v>
      </c>
      <c r="G12" s="3" t="s">
        <v>5</v>
      </c>
      <c r="H12" s="3" t="s">
        <v>6</v>
      </c>
      <c r="I12" s="3" t="s">
        <v>7</v>
      </c>
      <c r="J12" s="3" t="s">
        <v>8</v>
      </c>
      <c r="K12" s="3" t="s">
        <v>9</v>
      </c>
      <c r="L12" s="3" t="s">
        <v>10</v>
      </c>
      <c r="M12" s="3" t="s">
        <v>11</v>
      </c>
      <c r="N12" s="3" t="s">
        <v>12</v>
      </c>
      <c r="O12" s="3" t="s">
        <v>119</v>
      </c>
      <c r="P12" s="3" t="s">
        <v>120</v>
      </c>
      <c r="Q12" s="4"/>
    </row>
    <row r="13" spans="1:17" s="5" customFormat="1" ht="33" customHeight="1" x14ac:dyDescent="0.25">
      <c r="A13" s="2"/>
      <c r="B13" s="3" t="s">
        <v>14</v>
      </c>
      <c r="C13" s="1" t="s">
        <v>15</v>
      </c>
      <c r="D13" s="1" t="s">
        <v>16</v>
      </c>
      <c r="E13" s="1" t="s">
        <v>17</v>
      </c>
      <c r="F13" s="1" t="s">
        <v>18</v>
      </c>
      <c r="G13" s="1" t="s">
        <v>19</v>
      </c>
      <c r="H13" s="1" t="s">
        <v>20</v>
      </c>
      <c r="I13" s="1" t="s">
        <v>21</v>
      </c>
      <c r="J13" s="1" t="s">
        <v>22</v>
      </c>
      <c r="K13" s="1" t="s">
        <v>23</v>
      </c>
      <c r="L13" s="1" t="s">
        <v>24</v>
      </c>
      <c r="M13" s="1" t="s">
        <v>25</v>
      </c>
      <c r="N13" s="1" t="s">
        <v>116</v>
      </c>
      <c r="O13" s="1" t="s">
        <v>26</v>
      </c>
      <c r="P13" s="1" t="s">
        <v>27</v>
      </c>
      <c r="Q13" s="4"/>
    </row>
    <row r="14" spans="1:17" ht="28.5" customHeight="1" x14ac:dyDescent="0.25"/>
    <row r="15" spans="1:17" ht="28.5" hidden="1" customHeight="1" x14ac:dyDescent="0.25"/>
    <row r="16" spans="1:17" ht="41.25" hidden="1" customHeight="1" x14ac:dyDescent="0.25">
      <c r="B16" s="90" t="s">
        <v>86</v>
      </c>
      <c r="C16" s="86"/>
      <c r="D16" s="87"/>
      <c r="F16" s="98" t="s">
        <v>87</v>
      </c>
      <c r="G16" s="86"/>
      <c r="H16" s="87"/>
      <c r="J16" s="99" t="s">
        <v>88</v>
      </c>
      <c r="K16" s="86"/>
      <c r="L16" s="87"/>
      <c r="N16" s="85" t="s">
        <v>89</v>
      </c>
      <c r="O16" s="86"/>
      <c r="P16" s="87"/>
    </row>
    <row r="17" spans="2:16" ht="41.25" hidden="1" customHeight="1" x14ac:dyDescent="0.25">
      <c r="B17" s="6" t="s">
        <v>90</v>
      </c>
      <c r="C17" s="95" t="s">
        <v>42</v>
      </c>
      <c r="D17" s="87"/>
      <c r="F17" s="3" t="s">
        <v>41</v>
      </c>
      <c r="G17" s="89" t="s">
        <v>42</v>
      </c>
      <c r="H17" s="87"/>
      <c r="J17" s="18" t="s">
        <v>41</v>
      </c>
      <c r="K17" s="102" t="s">
        <v>42</v>
      </c>
      <c r="L17" s="87"/>
      <c r="N17" s="19" t="s">
        <v>41</v>
      </c>
      <c r="O17" s="97" t="s">
        <v>42</v>
      </c>
      <c r="P17" s="87"/>
    </row>
    <row r="18" spans="2:16" ht="41.25" hidden="1" customHeight="1" x14ac:dyDescent="0.25">
      <c r="B18" s="1" t="s">
        <v>91</v>
      </c>
      <c r="C18" s="88"/>
      <c r="D18" s="87"/>
      <c r="F18" s="1" t="s">
        <v>91</v>
      </c>
      <c r="G18" s="88"/>
      <c r="H18" s="87"/>
      <c r="J18" s="1" t="s">
        <v>91</v>
      </c>
      <c r="K18" s="88"/>
      <c r="L18" s="87"/>
      <c r="N18" s="1" t="s">
        <v>91</v>
      </c>
      <c r="O18" s="88"/>
      <c r="P18" s="87"/>
    </row>
    <row r="19" spans="2:16" ht="41.25" hidden="1" customHeight="1" x14ac:dyDescent="0.25">
      <c r="B19" s="1" t="s">
        <v>92</v>
      </c>
      <c r="C19" s="88"/>
      <c r="D19" s="87"/>
      <c r="F19" s="1" t="s">
        <v>92</v>
      </c>
      <c r="G19" s="88"/>
      <c r="H19" s="87"/>
      <c r="J19" s="1" t="s">
        <v>92</v>
      </c>
      <c r="K19" s="88"/>
      <c r="L19" s="87"/>
      <c r="N19" s="1" t="s">
        <v>92</v>
      </c>
      <c r="O19" s="88"/>
      <c r="P19" s="87"/>
    </row>
    <row r="20" spans="2:16" ht="41.25" hidden="1" customHeight="1" x14ac:dyDescent="0.25">
      <c r="B20" s="1" t="s">
        <v>93</v>
      </c>
      <c r="C20" s="88"/>
      <c r="D20" s="87"/>
      <c r="F20" s="1" t="s">
        <v>93</v>
      </c>
      <c r="G20" s="88"/>
      <c r="H20" s="87"/>
      <c r="J20" s="1" t="s">
        <v>93</v>
      </c>
      <c r="K20" s="88"/>
      <c r="L20" s="87"/>
      <c r="N20" s="1" t="s">
        <v>93</v>
      </c>
      <c r="O20" s="88"/>
      <c r="P20" s="87"/>
    </row>
    <row r="21" spans="2:16" ht="41.25" hidden="1" customHeight="1" x14ac:dyDescent="0.25">
      <c r="B21" s="1" t="s">
        <v>94</v>
      </c>
      <c r="C21" s="88"/>
      <c r="D21" s="87"/>
      <c r="F21" s="1" t="s">
        <v>94</v>
      </c>
      <c r="G21" s="88"/>
      <c r="H21" s="87"/>
      <c r="J21" s="1" t="s">
        <v>94</v>
      </c>
      <c r="K21" s="88"/>
      <c r="L21" s="87"/>
      <c r="N21" s="1" t="s">
        <v>94</v>
      </c>
      <c r="O21" s="88"/>
      <c r="P21" s="87"/>
    </row>
    <row r="22" spans="2:16" ht="41.25" hidden="1" customHeight="1" x14ac:dyDescent="0.25">
      <c r="B22" s="1" t="s">
        <v>95</v>
      </c>
      <c r="C22" s="88"/>
      <c r="D22" s="87"/>
      <c r="F22" s="1" t="s">
        <v>95</v>
      </c>
      <c r="G22" s="88"/>
      <c r="H22" s="87"/>
      <c r="J22" s="1" t="s">
        <v>95</v>
      </c>
      <c r="K22" s="88"/>
      <c r="L22" s="87"/>
      <c r="N22" s="1" t="s">
        <v>95</v>
      </c>
      <c r="O22" s="88"/>
      <c r="P22" s="87"/>
    </row>
    <row r="23" spans="2:16" ht="41.25" hidden="1" customHeight="1" x14ac:dyDescent="0.25">
      <c r="B23" s="1" t="s">
        <v>96</v>
      </c>
      <c r="C23" s="88"/>
      <c r="D23" s="87"/>
      <c r="F23" s="1" t="s">
        <v>96</v>
      </c>
      <c r="G23" s="88"/>
      <c r="H23" s="87"/>
      <c r="J23" s="1" t="s">
        <v>96</v>
      </c>
      <c r="K23" s="88"/>
      <c r="L23" s="87"/>
      <c r="N23" s="1" t="s">
        <v>96</v>
      </c>
      <c r="O23" s="88"/>
      <c r="P23" s="87"/>
    </row>
    <row r="24" spans="2:16" ht="41.25" hidden="1" customHeight="1" x14ac:dyDescent="0.25">
      <c r="B24" s="1" t="s">
        <v>97</v>
      </c>
      <c r="C24" s="88"/>
      <c r="D24" s="87"/>
      <c r="F24" s="1" t="s">
        <v>97</v>
      </c>
      <c r="G24" s="88"/>
      <c r="H24" s="87"/>
      <c r="J24" s="1" t="s">
        <v>97</v>
      </c>
      <c r="K24" s="88"/>
      <c r="L24" s="87"/>
      <c r="N24" s="1" t="s">
        <v>97</v>
      </c>
      <c r="O24" s="88"/>
      <c r="P24" s="87"/>
    </row>
    <row r="25" spans="2:16" ht="41.25" hidden="1" customHeight="1" x14ac:dyDescent="0.25">
      <c r="B25" s="1" t="s">
        <v>98</v>
      </c>
      <c r="C25" s="88"/>
      <c r="D25" s="87"/>
      <c r="F25" s="1" t="s">
        <v>98</v>
      </c>
      <c r="G25" s="88"/>
      <c r="H25" s="87"/>
      <c r="J25" s="1" t="s">
        <v>98</v>
      </c>
      <c r="K25" s="88"/>
      <c r="L25" s="87"/>
      <c r="N25" s="1" t="s">
        <v>98</v>
      </c>
      <c r="O25" s="88"/>
      <c r="P25" s="87"/>
    </row>
    <row r="26" spans="2:16" ht="41.25" hidden="1" customHeight="1" x14ac:dyDescent="0.25">
      <c r="B26" s="1" t="s">
        <v>99</v>
      </c>
      <c r="C26" s="88"/>
      <c r="D26" s="87"/>
      <c r="F26" s="1" t="s">
        <v>99</v>
      </c>
      <c r="G26" s="88"/>
      <c r="H26" s="87"/>
      <c r="J26" s="1" t="s">
        <v>99</v>
      </c>
      <c r="K26" s="88"/>
      <c r="L26" s="87"/>
      <c r="N26" s="1" t="s">
        <v>99</v>
      </c>
      <c r="O26" s="88"/>
      <c r="P26" s="87"/>
    </row>
    <row r="27" spans="2:16" ht="41.25" hidden="1" customHeight="1" x14ac:dyDescent="0.25">
      <c r="B27" s="1" t="s">
        <v>100</v>
      </c>
      <c r="C27" s="88"/>
      <c r="D27" s="87"/>
      <c r="F27" s="1" t="s">
        <v>100</v>
      </c>
      <c r="G27" s="88"/>
      <c r="H27" s="87"/>
      <c r="J27" s="1" t="s">
        <v>100</v>
      </c>
      <c r="K27" s="88"/>
      <c r="L27" s="87"/>
      <c r="N27" s="1" t="s">
        <v>100</v>
      </c>
      <c r="O27" s="88"/>
      <c r="P27" s="87"/>
    </row>
    <row r="28" spans="2:16" ht="41.25" hidden="1" customHeight="1" x14ac:dyDescent="0.25">
      <c r="B28" s="4"/>
      <c r="C28" s="5"/>
      <c r="D28" s="5"/>
      <c r="F28" s="4"/>
      <c r="G28" s="5"/>
      <c r="H28" s="5"/>
      <c r="J28" s="4"/>
      <c r="K28" s="5"/>
      <c r="L28" s="5"/>
      <c r="N28" s="4"/>
      <c r="O28" s="5"/>
      <c r="P28" s="5"/>
    </row>
    <row r="29" spans="2:16" ht="41.25" customHeight="1" x14ac:dyDescent="0.25">
      <c r="B29" s="20"/>
      <c r="C29" s="21"/>
      <c r="D29" s="21"/>
      <c r="E29" s="8"/>
      <c r="F29" s="20"/>
      <c r="G29" s="21"/>
      <c r="H29" s="21"/>
      <c r="I29" s="8"/>
      <c r="J29" s="20"/>
      <c r="K29" s="21"/>
      <c r="L29" s="21"/>
      <c r="M29" s="8"/>
      <c r="N29" s="20"/>
      <c r="O29" s="21"/>
      <c r="P29" s="21"/>
    </row>
    <row r="30" spans="2:16" ht="36.75" customHeight="1" x14ac:dyDescent="0.25">
      <c r="B30" s="114" t="s">
        <v>86</v>
      </c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2"/>
    </row>
    <row r="31" spans="2:16" ht="41.25" customHeight="1" x14ac:dyDescent="0.25">
      <c r="B31" s="17" t="s">
        <v>60</v>
      </c>
      <c r="C31" s="10">
        <v>5</v>
      </c>
      <c r="D31" s="11">
        <v>4</v>
      </c>
      <c r="E31" s="11">
        <v>2</v>
      </c>
      <c r="F31" s="11">
        <v>5</v>
      </c>
      <c r="G31" s="66">
        <v>3</v>
      </c>
      <c r="H31" s="11">
        <v>4</v>
      </c>
      <c r="I31" s="11">
        <v>4</v>
      </c>
      <c r="J31" s="11">
        <v>1</v>
      </c>
      <c r="K31" s="10">
        <v>0</v>
      </c>
      <c r="L31" s="11">
        <v>4</v>
      </c>
      <c r="M31" s="11">
        <v>5</v>
      </c>
      <c r="N31" s="11">
        <v>3</v>
      </c>
      <c r="O31" s="10">
        <v>5</v>
      </c>
      <c r="P31" s="11">
        <v>5</v>
      </c>
    </row>
    <row r="32" spans="2:16" ht="53.25" customHeight="1" x14ac:dyDescent="0.25">
      <c r="B32" s="17" t="s">
        <v>61</v>
      </c>
      <c r="C32" s="10">
        <f t="array" ref="C32">_xlfn.IFS(C31=1,40,C31=2,36,C31=3, 32, C31=4,28,C31=5,25,C31=6,22,C31=7,20,C31=8,18,C31=9,16,C31=10,14,C31=11,12,C31=12,10,C31=13,8,C31=14,4)</f>
        <v>25</v>
      </c>
      <c r="D32" s="11">
        <f t="array" ref="D32">_xlfn.IFS(D31=1,40,D31=2,36,D31=3, 32, D31=4,28,D31=5,25,D31=6,22,D31=7,20,D31=8,18,D31=9,16,D31=10,14,D31=11,12,D31=12,10,D31=13,8,D31=14,4)</f>
        <v>28</v>
      </c>
      <c r="E32" s="11">
        <f t="array" ref="E32">_xlfn.IFS(E31=1,40,E31=2,36,E31=3, 32, E31=4,28,E31=5,25,E31=6,22,E31=7,20,E31=8,18,E31=9,16,E31=10,14,E31=11,12,E31=12,10,E31=13,8,E31=14,4)</f>
        <v>36</v>
      </c>
      <c r="F32" s="11">
        <f t="array" ref="F32">_xlfn.IFS(F31=1,40,F31=2,36,F31=3, 32, F31=4,28,F31=5,25,F31=6,22,F31=7,20,F31=8,18,F31=9,16,F31=10,14,F31=11,12,F31=12,10,F31=13,8,F31=14,4)</f>
        <v>25</v>
      </c>
      <c r="G32" s="11">
        <f t="array" ref="G32">_xlfn.IFS(G31=1,40,G31=2,36,G31=3, 32, G31=4,28,G31=5,25,G31=6,22,G31=7,20,G31=8,18,G31=9,16,G31=10,14,G31=11,12,G31=12,10,G31=13,8,G31=14,4)</f>
        <v>32</v>
      </c>
      <c r="H32" s="11">
        <f t="array" ref="H32">_xlfn.IFS(H31=1,40,H31=2,36,H31=3, 32, H31=4,28,H31=5,25,H31=6,22,H31=7,20,H31=8,18,H31=9,16,H31=10,14,H31=11,12,H31=12,10,H31=13,8,H31=14,4)</f>
        <v>28</v>
      </c>
      <c r="I32" s="11">
        <f t="array" ref="I32">_xlfn.IFS(I31=1,40,I31=2,36,I31=3, 32, I31=4,28,I31=5,25,I31=6,22,I31=7,20,I31=8,18,I31=9,16,I31=10,14,I31=11,12,I31=12,10,I31=13,8,I31=14,4)</f>
        <v>28</v>
      </c>
      <c r="J32" s="11">
        <f t="array" ref="J32">_xlfn.IFS(J31=1,40,J31=2,36,J31=3, 32, J31=4,28,J31=5,25,J31=6,22,J31=7,20,J31=8,18,J31=9,16,J31=10,14,J31=11,12,J31=12,10,J31=13,8,J31=14,4)</f>
        <v>40</v>
      </c>
      <c r="K32" s="11">
        <v>0</v>
      </c>
      <c r="L32" s="11">
        <f t="array" ref="L32">_xlfn.IFS(L31=1,40,L31=2,36,L31=3, 32, L31=4,28,L31=5,25,L31=6,22,L31=7,20,L31=8,18,L31=9,16,L31=10,14,L31=11,12,L31=12,10,L31=13,8,L31=14,4)</f>
        <v>28</v>
      </c>
      <c r="M32" s="11">
        <f t="array" ref="M32">_xlfn.IFS(M31=1,40,M31=2,36,M31=3, 32, M31=4,28,M31=5,25,M31=6,22,M31=7,20,M31=8,18,M31=9,16,M31=10,14,M31=11,12,M31=12,10,M31=13,8,M31=14,4)</f>
        <v>25</v>
      </c>
      <c r="N32" s="11">
        <f t="array" ref="N32">_xlfn.IFS(N31=1,40,N31=2,36,N31=3, 32, N31=4,28,N31=5,25,N31=6,22,N31=7,20,N31=8,18,N31=9,16,N31=10,14,N31=11,12,N31=12,10,N31=13,8,N31=14,4)</f>
        <v>32</v>
      </c>
      <c r="O32" s="11">
        <f t="array" ref="O32">_xlfn.IFS(O31=1,40,O31=2,36,O31=3, 32, O31=4,28,O31=5,25,O31=6,22,O31=7,20,O31=8,18,O31=9,16,O31=10,14,O31=11,12,O31=12,10,O31=13,8,O31=14,4)</f>
        <v>25</v>
      </c>
      <c r="P32" s="12">
        <f t="array" ref="P32">_xlfn.IFS(P31=1,40,P31=2,36,P31=3, 32, P31=4,28,P31=5,25,P31=6,22,P31=7,20,P31=8,18,P31=9,16,P31=10,14,P31=11,12,P31=12,10,P31=13,8,P31=14,4)</f>
        <v>25</v>
      </c>
    </row>
    <row r="35" spans="2:16" ht="36.75" customHeight="1" x14ac:dyDescent="0.25">
      <c r="B35" s="89" t="s">
        <v>87</v>
      </c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7"/>
    </row>
    <row r="36" spans="2:16" ht="41.25" customHeight="1" x14ac:dyDescent="0.25">
      <c r="B36" s="25" t="s">
        <v>60</v>
      </c>
      <c r="C36" s="10">
        <v>1</v>
      </c>
      <c r="D36" s="11">
        <v>5</v>
      </c>
      <c r="E36" s="11">
        <v>5</v>
      </c>
      <c r="F36" s="11">
        <v>3</v>
      </c>
      <c r="G36" s="10">
        <v>4</v>
      </c>
      <c r="H36" s="11">
        <v>3</v>
      </c>
      <c r="I36" s="11">
        <v>5</v>
      </c>
      <c r="J36" s="11">
        <v>5</v>
      </c>
      <c r="K36" s="10">
        <v>4</v>
      </c>
      <c r="L36" s="11">
        <v>4</v>
      </c>
      <c r="M36" s="11">
        <v>5</v>
      </c>
      <c r="N36" s="11">
        <v>4</v>
      </c>
      <c r="O36" s="10">
        <v>2</v>
      </c>
      <c r="P36" s="64">
        <v>1</v>
      </c>
    </row>
    <row r="37" spans="2:16" ht="53.25" customHeight="1" x14ac:dyDescent="0.25">
      <c r="B37" s="3" t="s">
        <v>61</v>
      </c>
      <c r="C37" s="10">
        <f t="array" ref="C37">_xlfn.IFS(C36=1,40,C36=2,36,C36=3, 32, C36=4,28,C36=5,25,C36=6,22,C36=7,20,C36=8,18,C36=9,16,C36=10,14,C36=11,12,C36=12,10,C36=13,8,C36=14,4)</f>
        <v>40</v>
      </c>
      <c r="D37" s="11">
        <f t="array" ref="D37">_xlfn.IFS(D36=1,40,D36=2,36,D36=3, 32, D36=4,28,D36=5,25,D36=6,22,D36=7,20,D36=8,18,D36=9,16,D36=10,14,D36=11,12,D36=12,10,D36=13,8,D36=14,4)</f>
        <v>25</v>
      </c>
      <c r="E37" s="11">
        <f t="array" ref="E37">_xlfn.IFS(E36=1,40,E36=2,36,E36=3, 32, E36=4,28,E36=5,25,E36=6,22,E36=7,20,E36=8,18,E36=9,16,E36=10,14,E36=11,12,E36=12,10,E36=13,8,E36=14,4)</f>
        <v>25</v>
      </c>
      <c r="F37" s="11">
        <f t="array" ref="F37">_xlfn.IFS(F36=1,40,F36=2,36,F36=3, 32, F36=4,28,F36=5,25,F36=6,22,F36=7,20,F36=8,18,F36=9,16,F36=10,14,F36=11,12,F36=12,10,F36=13,8,F36=14,4)</f>
        <v>32</v>
      </c>
      <c r="G37" s="11">
        <f t="array" ref="G37">_xlfn.IFS(G36=1,40,G36=2,36,G36=3, 32, G36=4,28,G36=5,25,G36=6,22,G36=7,20,G36=8,18,G36=9,16,G36=10,14,G36=11,12,G36=12,10,G36=13,8,G36=14,4)</f>
        <v>28</v>
      </c>
      <c r="H37" s="11">
        <f t="array" ref="H37">_xlfn.IFS(H36=1,40,H36=2,36,H36=3, 32, H36=4,28,H36=5,25,H36=6,22,H36=7,20,H36=8,18,H36=9,16,H36=10,14,H36=11,12,H36=12,10,H36=13,8,H36=14,4)</f>
        <v>32</v>
      </c>
      <c r="I37" s="11">
        <f t="array" ref="I37">_xlfn.IFS(I36=1,40,I36=2,36,I36=3, 32, I36=4,28,I36=5,25,I36=6,22,I36=7,20,I36=8,18,I36=9,16,I36=10,14,I36=11,12,I36=12,10,I36=13,8,I36=14,4)</f>
        <v>25</v>
      </c>
      <c r="J37" s="11">
        <f t="array" ref="J37">_xlfn.IFS(J36=1,40,J36=2,36,J36=3, 32, J36=4,28,J36=5,25,J36=6,22,J36=7,20,J36=8,18,J36=9,16,J36=10,14,J36=11,12,J36=12,10,J36=13,8,J36=14,4)</f>
        <v>25</v>
      </c>
      <c r="K37" s="11">
        <f t="array" ref="K37">_xlfn.IFS(K36=1,40,K36=2,36,K36=3, 32, K36=4,28,K36=5,25,K36=6,22,K36=7,20,K36=8,18,K36=9,16,K36=10,14,K36=11,12,K36=12,10,K36=13,8,K36=14,4)</f>
        <v>28</v>
      </c>
      <c r="L37" s="11">
        <f t="array" ref="L37">_xlfn.IFS(L36=1,40,L36=2,36,L36=3, 32, L36=4,28,L36=5,25,L36=6,22,L36=7,20,L36=8,18,L36=9,16,L36=10,14,L36=11,12,L36=12,10,L36=13,8,L36=14,4)</f>
        <v>28</v>
      </c>
      <c r="M37" s="11">
        <f t="array" ref="M37">_xlfn.IFS(M36=1,40,M36=2,36,M36=3, 32, M36=4,28,M36=5,25,M36=6,22,M36=7,20,M36=8,18,M36=9,16,M36=10,14,M36=11,12,M36=12,10,M36=13,8,M36=14,4)</f>
        <v>25</v>
      </c>
      <c r="N37" s="11">
        <f t="array" ref="N37">_xlfn.IFS(N36=1,40,N36=2,36,N36=3, 32, N36=4,28,N36=5,25,N36=6,22,N36=7,20,N36=8,18,N36=9,16,N36=10,14,N36=11,12,N36=12,10,N36=13,8,N36=14,4)</f>
        <v>28</v>
      </c>
      <c r="O37" s="11">
        <f t="array" ref="O37">_xlfn.IFS(O36=1,40,O36=2,36,O36=3, 32, O36=4,28,O36=5,25,O36=6,22,O36=7,20,O36=8,18,O36=9,16,O36=10,14,O36=11,12,O36=12,10,O36=13,8,O36=14,4)</f>
        <v>36</v>
      </c>
      <c r="P37" s="12">
        <f t="array" ref="P37">_xlfn.IFS(P36=1,40,P36=2,36,P36=3, 32, P36=4,28,P36=5,25,P36=6,22,P36=7,20,P36=8,18,P36=9,16,P36=10,14,P36=11,12,P36=12,10,P36=13,8,P36=14,4)</f>
        <v>40</v>
      </c>
    </row>
    <row r="40" spans="2:16" ht="36.75" customHeight="1" x14ac:dyDescent="0.25">
      <c r="B40" s="91" t="s">
        <v>88</v>
      </c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7"/>
    </row>
    <row r="41" spans="2:16" ht="41.25" customHeight="1" x14ac:dyDescent="0.25">
      <c r="B41" s="28" t="s">
        <v>60</v>
      </c>
      <c r="C41" s="10">
        <v>1</v>
      </c>
      <c r="D41" s="11">
        <v>0</v>
      </c>
      <c r="E41" s="11">
        <v>0</v>
      </c>
      <c r="F41" s="11">
        <v>2</v>
      </c>
      <c r="G41" s="10">
        <v>4</v>
      </c>
      <c r="H41" s="11">
        <v>3</v>
      </c>
      <c r="I41" s="11">
        <v>0</v>
      </c>
      <c r="J41" s="11">
        <v>5</v>
      </c>
      <c r="K41" s="10">
        <v>0</v>
      </c>
      <c r="L41" s="11">
        <v>3</v>
      </c>
      <c r="M41" s="11">
        <v>5</v>
      </c>
      <c r="N41" s="11">
        <v>5</v>
      </c>
      <c r="O41" s="10">
        <v>4</v>
      </c>
      <c r="P41" s="11">
        <v>4</v>
      </c>
    </row>
    <row r="42" spans="2:16" ht="53.25" customHeight="1" x14ac:dyDescent="0.25">
      <c r="B42" s="26" t="s">
        <v>61</v>
      </c>
      <c r="C42" s="10">
        <f t="array" ref="C42">_xlfn.IFS(C41=1,40,C41=2,36,C41=3, 32, C41=4,28,C41=5,25,C41=6,22,C41=7,20,C41=8,18,C41=9,16,C41=10,14,C41=11,12,C41=12,10,C41=13,8,C41=14,4)</f>
        <v>40</v>
      </c>
      <c r="D42" s="11">
        <v>0</v>
      </c>
      <c r="E42" s="11">
        <v>0</v>
      </c>
      <c r="F42" s="11">
        <f t="array" ref="F42">_xlfn.IFS(F41=1,40,F41=2,36,F41=3, 32, F41=4,28,F41=5,25,F41=6,22,F41=7,20,F41=8,18,F41=9,16,F41=10,14,F41=11,12,F41=12,10,F41=13,8,F41=14,4)</f>
        <v>36</v>
      </c>
      <c r="G42" s="11">
        <f t="array" ref="G42">_xlfn.IFS(G41=1,40,G41=2,36,G41=3, 32, G41=4,28,G41=5,25,G41=6,22,G41=7,20,G41=8,18,G41=9,16,G41=10,14,G41=11,12,G41=12,10,G41=13,8,G41=14,4)</f>
        <v>28</v>
      </c>
      <c r="H42" s="11">
        <f t="array" ref="H42">_xlfn.IFS(H41=1,40,H41=2,36,H41=3, 32, H41=4,28,H41=5,25,H41=6,22,H41=7,20,H41=8,18,H41=9,16,H41=10,14,H41=11,12,H41=12,10,H41=13,8,H41=14,4)</f>
        <v>32</v>
      </c>
      <c r="I42" s="11">
        <v>0</v>
      </c>
      <c r="J42" s="11">
        <f t="array" ref="J42">_xlfn.IFS(J41=1,40,J41=2,36,J41=3, 32, J41=4,28,J41=5,25,J41=6,22,J41=7,20,J41=8,18,J41=9,16,J41=10,14,J41=11,12,J41=12,10,J41=13,8,J41=14,4)</f>
        <v>25</v>
      </c>
      <c r="K42" s="11">
        <v>0</v>
      </c>
      <c r="L42" s="11">
        <f t="array" ref="L42">_xlfn.IFS(L41=1,40,L41=2,36,L41=3, 32, L41=4,28,L41=5,25,L41=6,22,L41=7,20,L41=8,18,L41=9,16,L41=10,14,L41=11,12,L41=12,10,L41=13,8,L41=14,4)</f>
        <v>32</v>
      </c>
      <c r="M42" s="11">
        <f t="array" ref="M42">_xlfn.IFS(M41=1,40,M41=2,36,M41=3, 32, M41=4,28,M41=5,25,M41=6,22,M41=7,20,M41=8,18,M41=9,16,M41=10,14,M41=11,12,M41=12,10,M41=13,8,M41=14,4)</f>
        <v>25</v>
      </c>
      <c r="N42" s="11">
        <f t="array" ref="N42">_xlfn.IFS(N41=1,40,N41=2,36,N41=3, 32, N41=4,28,N41=5,25,N41=6,22,N41=7,20,N41=8,18,N41=9,16,N41=10,14,N41=11,12,N41=12,10,N41=13,8,N41=14,4)</f>
        <v>25</v>
      </c>
      <c r="O42" s="11">
        <f t="array" ref="O42">_xlfn.IFS(O41=1,40,O41=2,36,O41=3, 32, O41=4,28,O41=5,25,O41=6,22,O41=7,20,O41=8,18,O41=9,16,O41=10,14,O41=11,12,O41=12,10,O41=13,8,O41=14,4)</f>
        <v>28</v>
      </c>
      <c r="P42" s="12">
        <f t="array" ref="P42">_xlfn.IFS(P41=1,40,P41=2,36,P41=3, 32, P41=4,28,P41=5,25,P41=6,22,P41=7,20,P41=8,18,P41=9,16,P41=10,14,P41=11,12,P41=12,10,P41=13,8,P41=14,4)</f>
        <v>28</v>
      </c>
    </row>
    <row r="45" spans="2:16" ht="36.75" customHeight="1" x14ac:dyDescent="0.25">
      <c r="B45" s="97" t="s">
        <v>89</v>
      </c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7"/>
    </row>
    <row r="46" spans="2:16" ht="41.25" customHeight="1" x14ac:dyDescent="0.25">
      <c r="B46" s="30" t="s">
        <v>60</v>
      </c>
      <c r="C46" s="10">
        <v>4</v>
      </c>
      <c r="D46" s="11">
        <v>0</v>
      </c>
      <c r="E46" s="11">
        <v>0</v>
      </c>
      <c r="F46" s="11">
        <v>0</v>
      </c>
      <c r="G46" s="66">
        <v>1</v>
      </c>
      <c r="H46" s="11">
        <v>3</v>
      </c>
      <c r="I46" s="11">
        <v>0</v>
      </c>
      <c r="J46" s="11">
        <v>4</v>
      </c>
      <c r="K46" s="10">
        <v>0</v>
      </c>
      <c r="L46" s="11">
        <v>4</v>
      </c>
      <c r="M46" s="11">
        <v>4</v>
      </c>
      <c r="N46" s="11">
        <v>0</v>
      </c>
      <c r="O46" s="10">
        <v>3</v>
      </c>
      <c r="P46" s="64">
        <v>2</v>
      </c>
    </row>
    <row r="47" spans="2:16" ht="53.25" customHeight="1" x14ac:dyDescent="0.25">
      <c r="B47" s="19" t="s">
        <v>61</v>
      </c>
      <c r="C47" s="10">
        <f t="array" ref="C47">_xlfn.IFS(C46=1,40,C46=2,36,C46=3, 32, C46=4,28,C46=5,25,C46=6,22,C46=7,20,C46=8,18,C46=9,16,C46=10,14,C46=11,12,C46=12,10,C46=13,8,C46=14,4)</f>
        <v>28</v>
      </c>
      <c r="D47" s="11">
        <v>0</v>
      </c>
      <c r="E47" s="11">
        <v>0</v>
      </c>
      <c r="F47" s="11">
        <v>0</v>
      </c>
      <c r="G47" s="11">
        <f t="array" ref="G47">_xlfn.IFS(G46=1,40,G46=2,36,G46=3, 32, G46=4,28,G46=5,25,G46=6,22,G46=7,20,G46=8,18,G46=9,16,G46=10,14,G46=11,12,G46=12,10,G46=13,8,G46=14,4)</f>
        <v>40</v>
      </c>
      <c r="H47" s="11">
        <f t="array" ref="H47">_xlfn.IFS(H46=1,40,H46=2,36,H46=3, 32, H46=4,28,H46=5,25,H46=6,22,H46=7,20,H46=8,18,H46=9,16,H46=10,14,H46=11,12,H46=12,10,H46=13,8,H46=14,4)</f>
        <v>32</v>
      </c>
      <c r="I47" s="11">
        <v>0</v>
      </c>
      <c r="J47" s="11">
        <f t="array" ref="J47">_xlfn.IFS(J46=1,40,J46=2,36,J46=3, 32, J46=4,28,J46=5,25,J46=6,22,J46=7,20,J46=8,18,J46=9,16,J46=10,14,J46=11,12,J46=12,10,J46=13,8,J46=14,4)</f>
        <v>28</v>
      </c>
      <c r="K47" s="11">
        <v>0</v>
      </c>
      <c r="L47" s="11">
        <f t="array" ref="L47">_xlfn.IFS(L46=1,40,L46=2,36,L46=3, 32, L46=4,28,L46=5,25,L46=6,22,L46=7,20,L46=8,18,L46=9,16,L46=10,14,L46=11,12,L46=12,10,L46=13,8,L46=14,4)</f>
        <v>28</v>
      </c>
      <c r="M47" s="11">
        <f t="array" ref="M47">_xlfn.IFS(M46=1,40,M46=2,36,M46=3, 32, M46=4,28,M46=5,25,M46=6,22,M46=7,20,M46=8,18,M46=9,16,M46=10,14,M46=11,12,M46=12,10,M46=13,8,M46=14,4)</f>
        <v>28</v>
      </c>
      <c r="N47" s="11">
        <v>0</v>
      </c>
      <c r="O47" s="11">
        <f t="array" ref="O47">_xlfn.IFS(O46=1,40,O46=2,36,O46=3, 32, O46=4,28,O46=5,25,O46=6,22,O46=7,20,O46=8,18,O46=9,16,O46=10,14,O46=11,12,O46=12,10,O46=13,8,O46=14,4)</f>
        <v>32</v>
      </c>
      <c r="P47" s="12">
        <f t="array" ref="P47">_xlfn.IFS(P46=1,40,P46=2,36,P46=3, 32, P46=4,28,P46=5,25,P46=6,22,P46=7,20,P46=8,18,P46=9,16,P46=10,14,P46=11,12,P46=12,10,P46=13,8,P46=14,4)</f>
        <v>36</v>
      </c>
    </row>
    <row r="50" spans="2:16" ht="36.75" customHeight="1" x14ac:dyDescent="0.25">
      <c r="B50" s="101" t="s">
        <v>101</v>
      </c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6"/>
    </row>
    <row r="51" spans="2:16" ht="41.25" customHeight="1" x14ac:dyDescent="0.25">
      <c r="B51" s="47" t="s">
        <v>60</v>
      </c>
      <c r="C51" s="10">
        <v>4</v>
      </c>
      <c r="D51" s="11">
        <v>0</v>
      </c>
      <c r="E51" s="11">
        <v>0</v>
      </c>
      <c r="F51" s="11">
        <v>0</v>
      </c>
      <c r="G51" s="10">
        <v>3</v>
      </c>
      <c r="H51" s="11">
        <v>4</v>
      </c>
      <c r="I51" s="11">
        <v>5</v>
      </c>
      <c r="J51" s="11">
        <v>2</v>
      </c>
      <c r="K51" s="10">
        <v>4</v>
      </c>
      <c r="L51" s="11">
        <v>1</v>
      </c>
      <c r="M51" s="11">
        <v>5</v>
      </c>
      <c r="N51" s="11">
        <v>0</v>
      </c>
      <c r="O51" s="10">
        <v>5</v>
      </c>
      <c r="P51" s="11">
        <v>3</v>
      </c>
    </row>
    <row r="52" spans="2:16" ht="53.25" customHeight="1" x14ac:dyDescent="0.25">
      <c r="B52" s="46" t="s">
        <v>61</v>
      </c>
      <c r="C52" s="10">
        <f t="array" ref="C52">_xlfn.IFS(C51=1,40,C51=2,36,C51=3, 32, C51=4,28,C51=5,25,C51=6,22,C51=7,20,C51=8,18,C51=9,16,C51=10,14,C51=11,12,C51=12,10,C51=13,8,C51=14,4)</f>
        <v>28</v>
      </c>
      <c r="D52" s="11">
        <v>0</v>
      </c>
      <c r="E52" s="11">
        <v>0</v>
      </c>
      <c r="F52" s="11">
        <v>0</v>
      </c>
      <c r="G52" s="11">
        <f t="array" ref="G52">_xlfn.IFS(G51=1,40,G51=2,36,G51=3, 32, G51=4,28,G51=5,25,G51=6,22,G51=7,20,G51=8,18,G51=9,16,G51=10,14,G51=11,12,G51=12,10,G51=13,8,G51=14,4)</f>
        <v>32</v>
      </c>
      <c r="H52" s="11">
        <f t="array" ref="H52">_xlfn.IFS(H51=1,40,H51=2,36,H51=3, 32, H51=4,28,H51=5,25,H51=6,22,H51=7,20,H51=8,18,H51=9,16,H51=10,14,H51=11,12,H51=12,10,H51=13,8,H51=14,4)</f>
        <v>28</v>
      </c>
      <c r="I52" s="11">
        <f t="array" ref="I52">_xlfn.IFS(I51=1,40,I51=2,36,I51=3, 32, I51=4,28,I51=5,25,I51=6,22,I51=7,20,I51=8,18,I51=9,16,I51=10,14,I51=11,12,I51=12,10,I51=13,8,I51=14,4)</f>
        <v>25</v>
      </c>
      <c r="J52" s="11">
        <f t="array" ref="J52">_xlfn.IFS(J51=1,40,J51=2,36,J51=3, 32, J51=4,28,J51=5,25,J51=6,22,J51=7,20,J51=8,18,J51=9,16,J51=10,14,J51=11,12,J51=12,10,J51=13,8,J51=14,4)</f>
        <v>36</v>
      </c>
      <c r="K52" s="11">
        <f t="array" ref="K52">_xlfn.IFS(K51=1,40,K51=2,36,K51=3, 32, K51=4,28,K51=5,25,K51=6,22,K51=7,20,K51=8,18,K51=9,16,K51=10,14,K51=11,12,K51=12,10,K51=13,8,K51=14,4)</f>
        <v>28</v>
      </c>
      <c r="L52" s="11">
        <f t="array" ref="L52">_xlfn.IFS(L51=1,40,L51=2,36,L51=3, 32, L51=4,28,L51=5,25,L51=6,22,L51=7,20,L51=8,18,L51=9,16,L51=10,14,L51=11,12,L51=12,10,L51=13,8,L51=14,4)</f>
        <v>40</v>
      </c>
      <c r="M52" s="11">
        <f t="array" ref="M52">_xlfn.IFS(M51=1,40,M51=2,36,M51=3, 32, M51=4,28,M51=5,25,M51=6,22,M51=7,20,M51=8,18,M51=9,16,M51=10,14,M51=11,12,M51=12,10,M51=13,8,M51=14,4)</f>
        <v>25</v>
      </c>
      <c r="N52" s="11">
        <v>0</v>
      </c>
      <c r="O52" s="11">
        <f t="array" ref="O52">_xlfn.IFS(O51=1,40,O51=2,36,O51=3, 32, O51=4,28,O51=5,25,O51=6,22,O51=7,20,O51=8,18,O51=9,16,O51=10,14,O51=11,12,O51=12,10,O51=13,8,O51=14,4)</f>
        <v>25</v>
      </c>
      <c r="P52" s="12">
        <f t="array" ref="P52">_xlfn.IFS(P51=1,40,P51=2,36,P51=3, 32, P51=4,28,P51=5,25,P51=6,22,P51=7,20,P51=8,18,P51=9,16,P51=10,14,P51=11,12,P51=12,10,P51=13,8,P51=14,4)</f>
        <v>32</v>
      </c>
    </row>
    <row r="55" spans="2:16" ht="36.75" customHeight="1" x14ac:dyDescent="0.25">
      <c r="B55" s="117" t="s">
        <v>102</v>
      </c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9"/>
    </row>
    <row r="56" spans="2:16" ht="41.25" customHeight="1" x14ac:dyDescent="0.25">
      <c r="B56" s="59" t="s">
        <v>60</v>
      </c>
      <c r="C56" s="10">
        <v>3</v>
      </c>
      <c r="D56" s="11">
        <v>4</v>
      </c>
      <c r="E56" s="11">
        <v>5</v>
      </c>
      <c r="F56" s="11">
        <v>4</v>
      </c>
      <c r="G56" s="66">
        <v>1</v>
      </c>
      <c r="H56" s="11">
        <v>4</v>
      </c>
      <c r="I56" s="11">
        <v>5</v>
      </c>
      <c r="J56" s="11">
        <v>3</v>
      </c>
      <c r="K56" s="10">
        <v>0</v>
      </c>
      <c r="L56" s="11">
        <v>4</v>
      </c>
      <c r="M56" s="11">
        <v>0</v>
      </c>
      <c r="N56" s="11">
        <v>4</v>
      </c>
      <c r="O56" s="10">
        <v>5</v>
      </c>
      <c r="P56" s="64">
        <v>2</v>
      </c>
    </row>
    <row r="57" spans="2:16" ht="53.25" customHeight="1" x14ac:dyDescent="0.25">
      <c r="B57" s="60" t="s">
        <v>61</v>
      </c>
      <c r="C57" s="10">
        <f t="array" ref="C57">_xlfn.IFS(C56=1,40,C56=2,36,C56=3, 32, C56=4,28,C56=5,25,C56=6,22,C56=7,20,C56=8,18,C56=9,16,C56=10,14,C56=11,12,C56=12,10,C56=13,8,C56=14,4)</f>
        <v>32</v>
      </c>
      <c r="D57" s="11">
        <f t="array" ref="D57">_xlfn.IFS(D56=1,40,D56=2,36,D56=3, 32, D56=4,28,D56=5,25,D56=6,22,D56=7,20,D56=8,18,D56=9,16,D56=10,14,D56=11,12,D56=12,10,D56=13,8,D56=14,4)</f>
        <v>28</v>
      </c>
      <c r="E57" s="11">
        <f t="array" ref="E57">_xlfn.IFS(E56=1,40,E56=2,36,E56=3, 32, E56=4,28,E56=5,25,E56=6,22,E56=7,20,E56=8,18,E56=9,16,E56=10,14,E56=11,12,E56=12,10,E56=13,8,E56=14,4)</f>
        <v>25</v>
      </c>
      <c r="F57" s="11">
        <f t="array" ref="F57">_xlfn.IFS(F56=1,40,F56=2,36,F56=3, 32, F56=4,28,F56=5,25,F56=6,22,F56=7,20,F56=8,18,F56=9,16,F56=10,14,F56=11,12,F56=12,10,F56=13,8,F56=14,4)</f>
        <v>28</v>
      </c>
      <c r="G57" s="11">
        <f t="array" ref="G57">_xlfn.IFS(G56=1,40,G56=2,36,G56=3, 32, G56=4,28,G56=5,25,G56=6,22,G56=7,20,G56=8,18,G56=9,16,G56=10,14,G56=11,12,G56=12,10,G56=13,8,G56=14,4)</f>
        <v>40</v>
      </c>
      <c r="H57" s="11">
        <f t="array" ref="H57">_xlfn.IFS(H56=1,40,H56=2,36,H56=3, 32, H56=4,28,H56=5,25,H56=6,22,H56=7,20,H56=8,18,H56=9,16,H56=10,14,H56=11,12,H56=12,10,H56=13,8,H56=14,4)</f>
        <v>28</v>
      </c>
      <c r="I57" s="11">
        <f t="array" ref="I57">_xlfn.IFS(I56=1,40,I56=2,36,I56=3, 32, I56=4,28,I56=5,25,I56=6,22,I56=7,20,I56=8,18,I56=9,16,I56=10,14,I56=11,12,I56=12,10,I56=13,8,I56=14,4)</f>
        <v>25</v>
      </c>
      <c r="J57" s="11">
        <f t="array" ref="J57">_xlfn.IFS(J56=1,40,J56=2,36,J56=3, 32, J56=4,28,J56=5,25,J56=6,22,J56=7,20,J56=8,18,J56=9,16,J56=10,14,J56=11,12,J56=12,10,J56=13,8,J56=14,4)</f>
        <v>32</v>
      </c>
      <c r="K57" s="11">
        <v>0</v>
      </c>
      <c r="L57" s="11">
        <f t="array" ref="L57">_xlfn.IFS(L56=1,40,L56=2,36,L56=3, 32, L56=4,28,L56=5,25,L56=6,22,L56=7,20,L56=8,18,L56=9,16,L56=10,14,L56=11,12,L56=12,10,L56=13,8,L56=14,4)</f>
        <v>28</v>
      </c>
      <c r="M57" s="11">
        <v>0</v>
      </c>
      <c r="N57" s="11">
        <f t="array" ref="N57">_xlfn.IFS(N56=1,40,N56=2,36,N56=3, 32, N56=4,28,N56=5,25,N56=6,22,N56=7,20,N56=8,18,N56=9,16,N56=10,14,N56=11,12,N56=12,10,N56=13,8,N56=14,4)</f>
        <v>28</v>
      </c>
      <c r="O57" s="11">
        <f t="array" ref="O57">_xlfn.IFS(O56=1,40,O56=2,36,O56=3, 32, O56=4,28,O56=5,25,O56=6,22,O56=7,20,O56=8,18,O56=9,16,O56=10,14,O56=11,12,O56=12,10,O56=13,8,O56=14,4)</f>
        <v>25</v>
      </c>
      <c r="P57" s="12">
        <f t="array" ref="P57">_xlfn.IFS(P56=1,40,P56=2,36,P56=3, 32, P56=4,28,P56=5,25,P56=6,22,P56=7,20,P56=8,18,P56=9,16,P56=10,14,P56=11,12,P56=12,10,P56=13,8,P56=14,4)</f>
        <v>36</v>
      </c>
    </row>
    <row r="60" spans="2:16" ht="35.25" customHeight="1" x14ac:dyDescent="0.25">
      <c r="B60" s="94" t="s">
        <v>103</v>
      </c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7"/>
    </row>
    <row r="61" spans="2:16" ht="36.75" customHeight="1" x14ac:dyDescent="0.25">
      <c r="B61" s="48" t="s">
        <v>104</v>
      </c>
      <c r="C61" s="49">
        <v>71</v>
      </c>
      <c r="D61" s="50">
        <v>0</v>
      </c>
      <c r="E61" s="50">
        <v>0</v>
      </c>
      <c r="F61" s="50">
        <v>123</v>
      </c>
      <c r="G61" s="50">
        <v>148</v>
      </c>
      <c r="H61" s="50">
        <v>42</v>
      </c>
      <c r="I61" s="50">
        <v>37</v>
      </c>
      <c r="J61" s="50">
        <v>122</v>
      </c>
      <c r="K61" s="50">
        <v>0</v>
      </c>
      <c r="L61" s="50">
        <v>82</v>
      </c>
      <c r="M61" s="50">
        <v>0</v>
      </c>
      <c r="N61" s="50">
        <v>79</v>
      </c>
      <c r="O61" s="50">
        <v>68</v>
      </c>
      <c r="P61" s="51">
        <v>136</v>
      </c>
    </row>
    <row r="62" spans="2:16" ht="41.25" customHeight="1" x14ac:dyDescent="0.25">
      <c r="B62" s="33" t="s">
        <v>60</v>
      </c>
      <c r="C62" s="16">
        <f t="shared" ref="C62:P62" si="0">_xlfn.RANK.EQ(C61,$C$61:$P$61)</f>
        <v>7</v>
      </c>
      <c r="D62" s="8">
        <v>0</v>
      </c>
      <c r="E62" s="8">
        <v>0</v>
      </c>
      <c r="F62" s="8">
        <f t="shared" si="0"/>
        <v>3</v>
      </c>
      <c r="G62" s="67">
        <f t="shared" si="0"/>
        <v>1</v>
      </c>
      <c r="H62" s="8">
        <f t="shared" si="0"/>
        <v>9</v>
      </c>
      <c r="I62" s="8">
        <f t="shared" si="0"/>
        <v>10</v>
      </c>
      <c r="J62" s="8">
        <f t="shared" si="0"/>
        <v>4</v>
      </c>
      <c r="K62" s="8">
        <v>0</v>
      </c>
      <c r="L62" s="8">
        <f t="shared" si="0"/>
        <v>5</v>
      </c>
      <c r="M62" s="8">
        <v>0</v>
      </c>
      <c r="N62" s="8">
        <f t="shared" si="0"/>
        <v>6</v>
      </c>
      <c r="O62" s="8">
        <f t="shared" si="0"/>
        <v>8</v>
      </c>
      <c r="P62" s="65">
        <f t="shared" si="0"/>
        <v>2</v>
      </c>
    </row>
    <row r="63" spans="2:16" ht="53.25" customHeight="1" x14ac:dyDescent="0.25">
      <c r="B63" s="23" t="s">
        <v>61</v>
      </c>
      <c r="C63" s="16">
        <f t="array" ref="C63">_xlfn.IFS(C62=1,40,C62=2,36,C62=3, 32, C62=4,28,C62=5,25,C62=6,22,C62=7,20,C62=8,18,C62=9,16,C62=10,14,C62=11,12,C62=12,10,C62=13,8,C62=14,4)</f>
        <v>20</v>
      </c>
      <c r="D63" s="8">
        <v>0</v>
      </c>
      <c r="E63" s="8">
        <v>0</v>
      </c>
      <c r="F63" s="8">
        <f t="array" ref="F63">_xlfn.IFS(F62=1,40,F62=2,36,F62=3, 32, F62=4,28,F62=5,25,F62=6,22,F62=7,20,F62=8,18,F62=9,16,F62=10,14,F62=11,12,F62=12,10,F62=13,8,F62=14,4)</f>
        <v>32</v>
      </c>
      <c r="G63" s="8">
        <f t="array" ref="G63">_xlfn.IFS(G62=1,40,G62=2,36,G62=3, 32, G62=4,28,G62=5,25,G62=6,22,G62=7,20,G62=8,18,G62=9,16,G62=10,14,G62=11,12,G62=12,10,G62=13,8,G62=14,4)</f>
        <v>40</v>
      </c>
      <c r="H63" s="8">
        <f t="array" ref="H63">_xlfn.IFS(H62=1,40,H62=2,36,H62=3, 32, H62=4,28,H62=5,25,H62=6,22,H62=7,20,H62=8,18,H62=9,16,H62=10,14,H62=11,12,H62=12,10,H62=13,8,H62=14,4)</f>
        <v>16</v>
      </c>
      <c r="I63" s="8">
        <f t="array" ref="I63">_xlfn.IFS(I62=1,40,I62=2,36,I62=3, 32, I62=4,28,I62=5,25,I62=6,22,I62=7,20,I62=8,18,I62=9,16,I62=10,14,I62=11,12,I62=12,10,I62=13,8,I62=14,4)</f>
        <v>14</v>
      </c>
      <c r="J63" s="8">
        <f t="array" ref="J63">_xlfn.IFS(J62=1,40,J62=2,36,J62=3, 32, J62=4,28,J62=5,25,J62=6,22,J62=7,20,J62=8,18,J62=9,16,J62=10,14,J62=11,12,J62=12,10,J62=13,8,J62=14,4)</f>
        <v>28</v>
      </c>
      <c r="K63" s="8">
        <v>0</v>
      </c>
      <c r="L63" s="8">
        <f t="array" ref="L63">_xlfn.IFS(L62=1,40,L62=2,36,L62=3, 32, L62=4,28,L62=5,25,L62=6,22,L62=7,20,L62=8,18,L62=9,16,L62=10,14,L62=11,12,L62=12,10,L62=13,8,L62=14,4)</f>
        <v>25</v>
      </c>
      <c r="M63" s="8">
        <v>0</v>
      </c>
      <c r="N63" s="8">
        <f t="array" ref="N63">_xlfn.IFS(N62=1,40,N62=2,36,N62=3, 32, N62=4,28,N62=5,25,N62=6,22,N62=7,20,N62=8,18,N62=9,16,N62=10,14,N62=11,12,N62=12,10,N62=13,8,N62=14,4)</f>
        <v>22</v>
      </c>
      <c r="O63" s="8">
        <f t="array" ref="O63">_xlfn.IFS(O62=1,40,O62=2,36,O62=3, 32, O62=4,28,O62=5,25,O62=6,22,O62=7,20,O62=8,18,O62=9,16,O62=10,14,O62=11,12,O62=12,10,O62=13,8,O62=14,4)</f>
        <v>18</v>
      </c>
      <c r="P63" s="9">
        <f t="array" ref="P63">_xlfn.IFS(P62=1,40,P62=2,36,P62=3, 32, P62=4,28,P62=5,25,P62=6,22,P62=7,20,P62=8,18,P62=9,16,P62=10,14,P62=11,12,P62=12,10,P62=13,8,P62=14,4)</f>
        <v>36</v>
      </c>
    </row>
    <row r="66" spans="2:16" x14ac:dyDescent="0.25">
      <c r="B66" s="72" t="s">
        <v>68</v>
      </c>
      <c r="C66" s="11">
        <f>C37+C42+C57+C47</f>
        <v>140</v>
      </c>
      <c r="D66" s="11">
        <f>D37+D32+D57</f>
        <v>81</v>
      </c>
      <c r="E66" s="11">
        <f>E32+E37+E57</f>
        <v>86</v>
      </c>
      <c r="F66" s="11">
        <f>F42+F37+F63+F57</f>
        <v>128</v>
      </c>
      <c r="G66" s="11">
        <f>G63+G57+G47+G52</f>
        <v>152</v>
      </c>
      <c r="H66" s="11">
        <f>H37+H42+H47+H32</f>
        <v>124</v>
      </c>
      <c r="I66" s="11">
        <f>I32+I37+I52+I57</f>
        <v>103</v>
      </c>
      <c r="J66" s="11">
        <f>J32+J52+J57+J63</f>
        <v>136</v>
      </c>
      <c r="K66" s="11">
        <f>K52+K37</f>
        <v>56</v>
      </c>
      <c r="L66" s="11">
        <f>L52+L42+L57+L47</f>
        <v>128</v>
      </c>
      <c r="M66" s="11">
        <f>M47+M52+M42+M37</f>
        <v>103</v>
      </c>
      <c r="N66" s="11">
        <f>N32+N37+N57+N42</f>
        <v>113</v>
      </c>
      <c r="O66" s="11">
        <f>O37+O47+O42+O32</f>
        <v>121</v>
      </c>
      <c r="P66" s="12">
        <f>P37+P47+P57+P63</f>
        <v>148</v>
      </c>
    </row>
    <row r="68" spans="2:16" x14ac:dyDescent="0.25">
      <c r="B68" s="72" t="s">
        <v>84</v>
      </c>
      <c r="C68" s="11" cm="1">
        <f t="array" ref="C68">INDEX(CHOOSE({1,2,3,4,5,6,7},C32,C37,C42,C47,C52,C57,C63),MATCH(SMALL(CHOOSE({1,2,3,4,5,6,7},IF(C31&gt;0,C31+0.001,999),IF(C36&gt;0,C36+0.002,999),IF(C41&gt;0,C41+0.003,999),IF(C46&gt;0,C46+0.004,999),IF(C51&gt;0,C51+0.005,999),IF(C56&gt;0,C56+0.006,999),IF(C62&gt;0,C62+0.007,999)),1),CHOOSE({1,2,3,4,5,6,7},IF(C31&gt;0,C31+0.001,999),IF(C36&gt;0,C36+0.002,999),IF(C41&gt;0,C41+0.003,999),IF(C46&gt;0,C46+0.004,999),IF(C51&gt;0,C51+0.005,999),IF(C56&gt;0,C56+0.006,999),IF(C62&gt;0,C62+0.007,999)),0))
+INDEX(CHOOSE({1,2,3,4,5,6,7},C32,C37,C42,C47,C52,C57,C63),MATCH(SMALL(CHOOSE({1,2,3,4,5,6,7},IF(C31&gt;0,C31+0.001,999),IF(C36&gt;0,C36+0.002,999),IF(C41&gt;0,C41+0.003,999),IF(C46&gt;0,C46+0.004,999),IF(C51&gt;0,C51+0.005,999),IF(C56&gt;0,C56+0.006,999),IF(C62&gt;0,C62+0.007,999)),2),CHOOSE({1,2,3,4,5,6,7},IF(C31&gt;0,C31+0.001,999),IF(C36&gt;0,C36+0.002,999),IF(C41&gt;0,C41+0.003,999),IF(C46&gt;0,C46+0.004,999),IF(C51&gt;0,C51+0.005,999),IF(C56&gt;0,C56+0.006,999),IF(C62&gt;0,C62+0.007,999)),0))
+INDEX(CHOOSE({1,2,3,4,5,6,7},C32,C37,C42,C47,C52,C57,C63),MATCH(SMALL(CHOOSE({1,2,3,4,5,6,7},IF(C31&gt;0,C31+0.001,999),IF(C36&gt;0,C36+0.002,999),IF(C41&gt;0,C41+0.003,999),IF(C46&gt;0,C46+0.004,999),IF(C51&gt;0,C51+0.005,999),IF(C56&gt;0,C56+0.006,999),IF(C62&gt;0,C62+0.007,999)),3),CHOOSE({1,2,3,4,5,6,7},IF(C31&gt;0,C31+0.001,999),IF(C36&gt;0,C36+0.002,999),IF(C41&gt;0,C41+0.003,999),IF(C46&gt;0,C46+0.004,999),IF(C51&gt;0,C51+0.005,999),IF(C56&gt;0,C56+0.006,999),IF(C62&gt;0,C62+0.007,999)),0))
+INDEX(CHOOSE({1,2,3,4,5,6,7},C32,C37,C42,C47,C52,C57,C63),MATCH(SMALL(CHOOSE({1,2,3,4,5,6,7},IF(C31&gt;0,C31+0.001,999),IF(C36&gt;0,C36+0.002,999),IF(C41&gt;0,C41+0.003,999),IF(C46&gt;0,C46+0.004,999),IF(C51&gt;0,C51+0.005,999),IF(C56&gt;0,C56+0.006,999),IF(C62&gt;0,C62+0.007,999)),4),CHOOSE({1,2,3,4,5,6,7},IF(C31&gt;0,C31+0.001,999),IF(C36&gt;0,C36+0.002,999),IF(C41&gt;0,C41+0.003,999),IF(C46&gt;0,C46+0.004,999),IF(C51&gt;0,C51+0.005,999),IF(C56&gt;0,C56+0.006,999),IF(C62&gt;0,C62+0.007,999)),0))</f>
        <v>140</v>
      </c>
      <c r="D68" s="11" cm="1">
        <f t="array" ref="D68">INDEX(CHOOSE({1,2,3,4,5,6,7},D32,D37,D42,D47,D52,D57,D63),MATCH(SMALL(CHOOSE({1,2,3,4,5,6,7},IF(D31&gt;0,D31+0.001,999),IF(D36&gt;0,D36+0.002,999),IF(D41&gt;0,D41+0.003,999),IF(D46&gt;0,D46+0.004,999),IF(D51&gt;0,D51+0.005,999),IF(D56&gt;0,D56+0.006,999),IF(D62&gt;0,D62+0.007,999)),1),CHOOSE({1,2,3,4,5,6,7},IF(D31&gt;0,D31+0.001,999),IF(D36&gt;0,D36+0.002,999),IF(D41&gt;0,D41+0.003,999),IF(D46&gt;0,D46+0.004,999),IF(D51&gt;0,D51+0.005,999),IF(D56&gt;0,D56+0.006,999),IF(D62&gt;0,D62+0.007,999)),0))
+INDEX(CHOOSE({1,2,3,4,5,6,7},D32,D37,D42,D47,D52,D57,D63),MATCH(SMALL(CHOOSE({1,2,3,4,5,6,7},IF(D31&gt;0,D31+0.001,999),IF(D36&gt;0,D36+0.002,999),IF(D41&gt;0,D41+0.003,999),IF(D46&gt;0,D46+0.004,999),IF(D51&gt;0,D51+0.005,999),IF(D56&gt;0,D56+0.006,999),IF(D62&gt;0,D62+0.007,999)),2),CHOOSE({1,2,3,4,5,6,7},IF(D31&gt;0,D31+0.001,999),IF(D36&gt;0,D36+0.002,999),IF(D41&gt;0,D41+0.003,999),IF(D46&gt;0,D46+0.004,999),IF(D51&gt;0,D51+0.005,999),IF(D56&gt;0,D56+0.006,999),IF(D62&gt;0,D62+0.007,999)),0))
+INDEX(CHOOSE({1,2,3,4,5,6,7},D32,D37,D42,D47,D52,D57,D63),MATCH(SMALL(CHOOSE({1,2,3,4,5,6,7},IF(D31&gt;0,D31+0.001,999),IF(D36&gt;0,D36+0.002,999),IF(D41&gt;0,D41+0.003,999),IF(D46&gt;0,D46+0.004,999),IF(D51&gt;0,D51+0.005,999),IF(D56&gt;0,D56+0.006,999),IF(D62&gt;0,D62+0.007,999)),3),CHOOSE({1,2,3,4,5,6,7},IF(D31&gt;0,D31+0.001,999),IF(D36&gt;0,D36+0.002,999),IF(D41&gt;0,D41+0.003,999),IF(D46&gt;0,D46+0.004,999),IF(D51&gt;0,D51+0.005,999),IF(D56&gt;0,D56+0.006,999),IF(D62&gt;0,D62+0.007,999)),0))
+INDEX(CHOOSE({1,2,3,4,5,6,7},D32,D37,D42,D47,D52,D57,D63),MATCH(SMALL(CHOOSE({1,2,3,4,5,6,7},IF(D31&gt;0,D31+0.001,999),IF(D36&gt;0,D36+0.002,999),IF(D41&gt;0,D41+0.003,999),IF(D46&gt;0,D46+0.004,999),IF(D51&gt;0,D51+0.005,999),IF(D56&gt;0,D56+0.006,999),IF(D62&gt;0,D62+0.007,999)),4),CHOOSE({1,2,3,4,5,6,7},IF(D31&gt;0,D31+0.001,999),IF(D36&gt;0,D36+0.002,999),IF(D41&gt;0,D41+0.003,999),IF(D46&gt;0,D46+0.004,999),IF(D51&gt;0,D51+0.005,999),IF(D56&gt;0,D56+0.006,999),IF(D62&gt;0,D62+0.007,999)),0))</f>
        <v>81</v>
      </c>
      <c r="E68" s="11" cm="1">
        <f t="array" ref="E68">INDEX(CHOOSE({1,2,3,4,5,6,7},E32,E37,E42,E47,E52,E57,E63),MATCH(SMALL(CHOOSE({1,2,3,4,5,6,7},IF(E31&gt;0,E31+0.001,999),IF(E36&gt;0,E36+0.002,999),IF(E41&gt;0,E41+0.003,999),IF(E46&gt;0,E46+0.004,999),IF(E51&gt;0,E51+0.005,999),IF(E56&gt;0,E56+0.006,999),IF(E62&gt;0,E62+0.007,999)),1),CHOOSE({1,2,3,4,5,6,7},IF(E31&gt;0,E31+0.001,999),IF(E36&gt;0,E36+0.002,999),IF(E41&gt;0,E41+0.003,999),IF(E46&gt;0,E46+0.004,999),IF(E51&gt;0,E51+0.005,999),IF(E56&gt;0,E56+0.006,999),IF(E62&gt;0,E62+0.007,999)),0))
+INDEX(CHOOSE({1,2,3,4,5,6,7},E32,E37,E42,E47,E52,E57,E63),MATCH(SMALL(CHOOSE({1,2,3,4,5,6,7},IF(E31&gt;0,E31+0.001,999),IF(E36&gt;0,E36+0.002,999),IF(E41&gt;0,E41+0.003,999),IF(E46&gt;0,E46+0.004,999),IF(E51&gt;0,E51+0.005,999),IF(E56&gt;0,E56+0.006,999),IF(E62&gt;0,E62+0.007,999)),2),CHOOSE({1,2,3,4,5,6,7},IF(E31&gt;0,E31+0.001,999),IF(E36&gt;0,E36+0.002,999),IF(E41&gt;0,E41+0.003,999),IF(E46&gt;0,E46+0.004,999),IF(E51&gt;0,E51+0.005,999),IF(E56&gt;0,E56+0.006,999),IF(E62&gt;0,E62+0.007,999)),0))
+INDEX(CHOOSE({1,2,3,4,5,6,7},E32,E37,E42,E47,E52,E57,E63),MATCH(SMALL(CHOOSE({1,2,3,4,5,6,7},IF(E31&gt;0,E31+0.001,999),IF(E36&gt;0,E36+0.002,999),IF(E41&gt;0,E41+0.003,999),IF(E46&gt;0,E46+0.004,999),IF(E51&gt;0,E51+0.005,999),IF(E56&gt;0,E56+0.006,999),IF(E62&gt;0,E62+0.007,999)),3),CHOOSE({1,2,3,4,5,6,7},IF(E31&gt;0,E31+0.001,999),IF(E36&gt;0,E36+0.002,999),IF(E41&gt;0,E41+0.003,999),IF(E46&gt;0,E46+0.004,999),IF(E51&gt;0,E51+0.005,999),IF(E56&gt;0,E56+0.006,999),IF(E62&gt;0,E62+0.007,999)),0))
+INDEX(CHOOSE({1,2,3,4,5,6,7},E32,E37,E42,E47,E52,E57,E63),MATCH(SMALL(CHOOSE({1,2,3,4,5,6,7},IF(E31&gt;0,E31+0.001,999),IF(E36&gt;0,E36+0.002,999),IF(E41&gt;0,E41+0.003,999),IF(E46&gt;0,E46+0.004,999),IF(E51&gt;0,E51+0.005,999),IF(E56&gt;0,E56+0.006,999),IF(E62&gt;0,E62+0.007,999)),4),CHOOSE({1,2,3,4,5,6,7},IF(E31&gt;0,E31+0.001,999),IF(E36&gt;0,E36+0.002,999),IF(E41&gt;0,E41+0.003,999),IF(E46&gt;0,E46+0.004,999),IF(E51&gt;0,E51+0.005,999),IF(E56&gt;0,E56+0.006,999),IF(E62&gt;0,E62+0.007,999)),0))</f>
        <v>86</v>
      </c>
      <c r="F68" s="11" cm="1">
        <f t="array" ref="F68">INDEX(CHOOSE({1,2,3,4,5,6,7},F32,F37,F42,F47,F52,F57,F63),MATCH(SMALL(CHOOSE({1,2,3,4,5,6,7},IF(F31&gt;0,F31+0.001,999),IF(F36&gt;0,F36+0.002,999),IF(F41&gt;0,F41+0.003,999),IF(F46&gt;0,F46+0.004,999),IF(F51&gt;0,F51+0.005,999),IF(F56&gt;0,F56+0.006,999),IF(F62&gt;0,F62+0.007,999)),1),CHOOSE({1,2,3,4,5,6,7},IF(F31&gt;0,F31+0.001,999),IF(F36&gt;0,F36+0.002,999),IF(F41&gt;0,F41+0.003,999),IF(F46&gt;0,F46+0.004,999),IF(F51&gt;0,F51+0.005,999),IF(F56&gt;0,F56+0.006,999),IF(F62&gt;0,F62+0.007,999)),0))
+INDEX(CHOOSE({1,2,3,4,5,6,7},F32,F37,F42,F47,F52,F57,F63),MATCH(SMALL(CHOOSE({1,2,3,4,5,6,7},IF(F31&gt;0,F31+0.001,999),IF(F36&gt;0,F36+0.002,999),IF(F41&gt;0,F41+0.003,999),IF(F46&gt;0,F46+0.004,999),IF(F51&gt;0,F51+0.005,999),IF(F56&gt;0,F56+0.006,999),IF(F62&gt;0,F62+0.007,999)),2),CHOOSE({1,2,3,4,5,6,7},IF(F31&gt;0,F31+0.001,999),IF(F36&gt;0,F36+0.002,999),IF(F41&gt;0,F41+0.003,999),IF(F46&gt;0,F46+0.004,999),IF(F51&gt;0,F51+0.005,999),IF(F56&gt;0,F56+0.006,999),IF(F62&gt;0,F62+0.007,999)),0))
+INDEX(CHOOSE({1,2,3,4,5,6,7},F32,F37,F42,F47,F52,F57,F63),MATCH(SMALL(CHOOSE({1,2,3,4,5,6,7},IF(F31&gt;0,F31+0.001,999),IF(F36&gt;0,F36+0.002,999),IF(F41&gt;0,F41+0.003,999),IF(F46&gt;0,F46+0.004,999),IF(F51&gt;0,F51+0.005,999),IF(F56&gt;0,F56+0.006,999),IF(F62&gt;0,F62+0.007,999)),3),CHOOSE({1,2,3,4,5,6,7},IF(F31&gt;0,F31+0.001,999),IF(F36&gt;0,F36+0.002,999),IF(F41&gt;0,F41+0.003,999),IF(F46&gt;0,F46+0.004,999),IF(F51&gt;0,F51+0.005,999),IF(F56&gt;0,F56+0.006,999),IF(F62&gt;0,F62+0.007,999)),0))
+INDEX(CHOOSE({1,2,3,4,5,6,7},F32,F37,F42,F47,F52,F57,F63),MATCH(SMALL(CHOOSE({1,2,3,4,5,6,7},IF(F31&gt;0,F31+0.001,999),IF(F36&gt;0,F36+0.002,999),IF(F41&gt;0,F41+0.003,999),IF(F46&gt;0,F46+0.004,999),IF(F51&gt;0,F51+0.005,999),IF(F56&gt;0,F56+0.006,999),IF(F62&gt;0,F62+0.007,999)),4),CHOOSE({1,2,3,4,5,6,7},IF(F31&gt;0,F31+0.001,999),IF(F36&gt;0,F36+0.002,999),IF(F41&gt;0,F41+0.003,999),IF(F46&gt;0,F46+0.004,999),IF(F51&gt;0,F51+0.005,999),IF(F56&gt;0,F56+0.006,999),IF(F62&gt;0,F62+0.007,999)),0))</f>
        <v>128</v>
      </c>
      <c r="G68" s="11" cm="1">
        <f t="array" ref="G68">INDEX(CHOOSE({1,2,3,4,5,6,7},G32,G37,G42,G47,G52,G57,G63),MATCH(SMALL(CHOOSE({1,2,3,4,5,6,7},IF(G31&gt;0,G31+0.001,999),IF(G36&gt;0,G36+0.002,999),IF(G41&gt;0,G41+0.003,999),IF(G46&gt;0,G46+0.004,999),IF(G51&gt;0,G51+0.005,999),IF(G56&gt;0,G56+0.006,999),IF(G62&gt;0,G62+0.007,999)),1),CHOOSE({1,2,3,4,5,6,7},IF(G31&gt;0,G31+0.001,999),IF(G36&gt;0,G36+0.002,999),IF(G41&gt;0,G41+0.003,999),IF(G46&gt;0,G46+0.004,999),IF(G51&gt;0,G51+0.005,999),IF(G56&gt;0,G56+0.006,999),IF(G62&gt;0,G62+0.007,999)),0))
+INDEX(CHOOSE({1,2,3,4,5,6,7},G32,G37,G42,G47,G52,G57,G63),MATCH(SMALL(CHOOSE({1,2,3,4,5,6,7},IF(G31&gt;0,G31+0.001,999),IF(G36&gt;0,G36+0.002,999),IF(G41&gt;0,G41+0.003,999),IF(G46&gt;0,G46+0.004,999),IF(G51&gt;0,G51+0.005,999),IF(G56&gt;0,G56+0.006,999),IF(G62&gt;0,G62+0.007,999)),2),CHOOSE({1,2,3,4,5,6,7},IF(G31&gt;0,G31+0.001,999),IF(G36&gt;0,G36+0.002,999),IF(G41&gt;0,G41+0.003,999),IF(G46&gt;0,G46+0.004,999),IF(G51&gt;0,G51+0.005,999),IF(G56&gt;0,G56+0.006,999),IF(G62&gt;0,G62+0.007,999)),0))
+INDEX(CHOOSE({1,2,3,4,5,6,7},G32,G37,G42,G47,G52,G57,G63),MATCH(SMALL(CHOOSE({1,2,3,4,5,6,7},IF(G31&gt;0,G31+0.001,999),IF(G36&gt;0,G36+0.002,999),IF(G41&gt;0,G41+0.003,999),IF(G46&gt;0,G46+0.004,999),IF(G51&gt;0,G51+0.005,999),IF(G56&gt;0,G56+0.006,999),IF(G62&gt;0,G62+0.007,999)),3),CHOOSE({1,2,3,4,5,6,7},IF(G31&gt;0,G31+0.001,999),IF(G36&gt;0,G36+0.002,999),IF(G41&gt;0,G41+0.003,999),IF(G46&gt;0,G46+0.004,999),IF(G51&gt;0,G51+0.005,999),IF(G56&gt;0,G56+0.006,999),IF(G62&gt;0,G62+0.007,999)),0))
+INDEX(CHOOSE({1,2,3,4,5,6,7},G32,G37,G42,G47,G52,G57,G63),MATCH(SMALL(CHOOSE({1,2,3,4,5,6,7},IF(G31&gt;0,G31+0.001,999),IF(G36&gt;0,G36+0.002,999),IF(G41&gt;0,G41+0.003,999),IF(G46&gt;0,G46+0.004,999),IF(G51&gt;0,G51+0.005,999),IF(G56&gt;0,G56+0.006,999),IF(G62&gt;0,G62+0.007,999)),4),CHOOSE({1,2,3,4,5,6,7},IF(G31&gt;0,G31+0.001,999),IF(G36&gt;0,G36+0.002,999),IF(G41&gt;0,G41+0.003,999),IF(G46&gt;0,G46+0.004,999),IF(G51&gt;0,G51+0.005,999),IF(G56&gt;0,G56+0.006,999),IF(G62&gt;0,G62+0.007,999)),0))</f>
        <v>152</v>
      </c>
      <c r="H68" s="11" cm="1">
        <f t="array" ref="H68">INDEX(CHOOSE({1,2,3,4,5,6,7},H32,H37,H42,H47,H52,H57,H63),MATCH(SMALL(CHOOSE({1,2,3,4,5,6,7},IF(H31&gt;0,H31+0.001,999),IF(H36&gt;0,H36+0.002,999),IF(H41&gt;0,H41+0.003,999),IF(H46&gt;0,H46+0.004,999),IF(H51&gt;0,H51+0.005,999),IF(H56&gt;0,H56+0.006,999),IF(H62&gt;0,H62+0.007,999)),1),CHOOSE({1,2,3,4,5,6,7},IF(H31&gt;0,H31+0.001,999),IF(H36&gt;0,H36+0.002,999),IF(H41&gt;0,H41+0.003,999),IF(H46&gt;0,H46+0.004,999),IF(H51&gt;0,H51+0.005,999),IF(H56&gt;0,H56+0.006,999),IF(H62&gt;0,H62+0.007,999)),0))
+INDEX(CHOOSE({1,2,3,4,5,6,7},H32,H37,H42,H47,H52,H57,H63),MATCH(SMALL(CHOOSE({1,2,3,4,5,6,7},IF(H31&gt;0,H31+0.001,999),IF(H36&gt;0,H36+0.002,999),IF(H41&gt;0,H41+0.003,999),IF(H46&gt;0,H46+0.004,999),IF(H51&gt;0,H51+0.005,999),IF(H56&gt;0,H56+0.006,999),IF(H62&gt;0,H62+0.007,999)),2),CHOOSE({1,2,3,4,5,6,7},IF(H31&gt;0,H31+0.001,999),IF(H36&gt;0,H36+0.002,999),IF(H41&gt;0,H41+0.003,999),IF(H46&gt;0,H46+0.004,999),IF(H51&gt;0,H51+0.005,999),IF(H56&gt;0,H56+0.006,999),IF(H62&gt;0,H62+0.007,999)),0))
+INDEX(CHOOSE({1,2,3,4,5,6,7},H32,H37,H42,H47,H52,H57,H63),MATCH(SMALL(CHOOSE({1,2,3,4,5,6,7},IF(H31&gt;0,H31+0.001,999),IF(H36&gt;0,H36+0.002,999),IF(H41&gt;0,H41+0.003,999),IF(H46&gt;0,H46+0.004,999),IF(H51&gt;0,H51+0.005,999),IF(H56&gt;0,H56+0.006,999),IF(H62&gt;0,H62+0.007,999)),3),CHOOSE({1,2,3,4,5,6,7},IF(H31&gt;0,H31+0.001,999),IF(H36&gt;0,H36+0.002,999),IF(H41&gt;0,H41+0.003,999),IF(H46&gt;0,H46+0.004,999),IF(H51&gt;0,H51+0.005,999),IF(H56&gt;0,H56+0.006,999),IF(H62&gt;0,H62+0.007,999)),0))
+INDEX(CHOOSE({1,2,3,4,5,6,7},H32,H37,H42,H47,H52,H57,H63),MATCH(SMALL(CHOOSE({1,2,3,4,5,6,7},IF(H31&gt;0,H31+0.001,999),IF(H36&gt;0,H36+0.002,999),IF(H41&gt;0,H41+0.003,999),IF(H46&gt;0,H46+0.004,999),IF(H51&gt;0,H51+0.005,999),IF(H56&gt;0,H56+0.006,999),IF(H62&gt;0,H62+0.007,999)),4),CHOOSE({1,2,3,4,5,6,7},IF(H31&gt;0,H31+0.001,999),IF(H36&gt;0,H36+0.002,999),IF(H41&gt;0,H41+0.003,999),IF(H46&gt;0,H46+0.004,999),IF(H51&gt;0,H51+0.005,999),IF(H56&gt;0,H56+0.006,999),IF(H62&gt;0,H62+0.007,999)),0))</f>
        <v>124</v>
      </c>
      <c r="I68" s="11" cm="1">
        <f t="array" ref="I68">INDEX(CHOOSE({1,2,3,4,5,6,7},I32,I37,I42,I47,I52,I57,I63),MATCH(SMALL(CHOOSE({1,2,3,4,5,6,7},IF(I31&gt;0,I31+0.001,999),IF(I36&gt;0,I36+0.002,999),IF(I41&gt;0,I41+0.003,999),IF(I46&gt;0,I46+0.004,999),IF(I51&gt;0,I51+0.005,999),IF(I56&gt;0,I56+0.006,999),IF(I62&gt;0,I62+0.007,999)),1),CHOOSE({1,2,3,4,5,6,7},IF(I31&gt;0,I31+0.001,999),IF(I36&gt;0,I36+0.002,999),IF(I41&gt;0,I41+0.003,999),IF(I46&gt;0,I46+0.004,999),IF(I51&gt;0,I51+0.005,999),IF(I56&gt;0,I56+0.006,999),IF(I62&gt;0,I62+0.007,999)),0))
+INDEX(CHOOSE({1,2,3,4,5,6,7},I32,I37,I42,I47,I52,I57,I63),MATCH(SMALL(CHOOSE({1,2,3,4,5,6,7},IF(I31&gt;0,I31+0.001,999),IF(I36&gt;0,I36+0.002,999),IF(I41&gt;0,I41+0.003,999),IF(I46&gt;0,I46+0.004,999),IF(I51&gt;0,I51+0.005,999),IF(I56&gt;0,I56+0.006,999),IF(I62&gt;0,I62+0.007,999)),2),CHOOSE({1,2,3,4,5,6,7},IF(I31&gt;0,I31+0.001,999),IF(I36&gt;0,I36+0.002,999),IF(I41&gt;0,I41+0.003,999),IF(I46&gt;0,I46+0.004,999),IF(I51&gt;0,I51+0.005,999),IF(I56&gt;0,I56+0.006,999),IF(I62&gt;0,I62+0.007,999)),0))
+INDEX(CHOOSE({1,2,3,4,5,6,7},I32,I37,I42,I47,I52,I57,I63),MATCH(SMALL(CHOOSE({1,2,3,4,5,6,7},IF(I31&gt;0,I31+0.001,999),IF(I36&gt;0,I36+0.002,999),IF(I41&gt;0,I41+0.003,999),IF(I46&gt;0,I46+0.004,999),IF(I51&gt;0,I51+0.005,999),IF(I56&gt;0,I56+0.006,999),IF(I62&gt;0,I62+0.007,999)),3),CHOOSE({1,2,3,4,5,6,7},IF(I31&gt;0,I31+0.001,999),IF(I36&gt;0,I36+0.002,999),IF(I41&gt;0,I41+0.003,999),IF(I46&gt;0,I46+0.004,999),IF(I51&gt;0,I51+0.005,999),IF(I56&gt;0,I56+0.006,999),IF(I62&gt;0,I62+0.007,999)),0))
+INDEX(CHOOSE({1,2,3,4,5,6,7},I32,I37,I42,I47,I52,I57,I63),MATCH(SMALL(CHOOSE({1,2,3,4,5,6,7},IF(I31&gt;0,I31+0.001,999),IF(I36&gt;0,I36+0.002,999),IF(I41&gt;0,I41+0.003,999),IF(I46&gt;0,I46+0.004,999),IF(I51&gt;0,I51+0.005,999),IF(I56&gt;0,I56+0.006,999),IF(I62&gt;0,I62+0.007,999)),4),CHOOSE({1,2,3,4,5,6,7},IF(I31&gt;0,I31+0.001,999),IF(I36&gt;0,I36+0.002,999),IF(I41&gt;0,I41+0.003,999),IF(I46&gt;0,I46+0.004,999),IF(I51&gt;0,I51+0.005,999),IF(I56&gt;0,I56+0.006,999),IF(I62&gt;0,I62+0.007,999)),0))</f>
        <v>103</v>
      </c>
      <c r="J68" s="11" cm="1">
        <f t="array" ref="J68">INDEX(CHOOSE({1,2,3,4,5,6,7},J32,J37,J42,J47,J52,J57,J63),MATCH(SMALL(CHOOSE({1,2,3,4,5,6,7},IF(J31&gt;0,J31+0.001,999),IF(J36&gt;0,J36+0.002,999),IF(J41&gt;0,J41+0.003,999),IF(J46&gt;0,J46+0.004,999),IF(J51&gt;0,J51+0.005,999),IF(J56&gt;0,J56+0.006,999),IF(J62&gt;0,J62+0.007,999)),1),CHOOSE({1,2,3,4,5,6,7},IF(J31&gt;0,J31+0.001,999),IF(J36&gt;0,J36+0.002,999),IF(J41&gt;0,J41+0.003,999),IF(J46&gt;0,J46+0.004,999),IF(J51&gt;0,J51+0.005,999),IF(J56&gt;0,J56+0.006,999),IF(J62&gt;0,J62+0.007,999)),0))
+INDEX(CHOOSE({1,2,3,4,5,6,7},J32,J37,J42,J47,J52,J57,J63),MATCH(SMALL(CHOOSE({1,2,3,4,5,6,7},IF(J31&gt;0,J31+0.001,999),IF(J36&gt;0,J36+0.002,999),IF(J41&gt;0,J41+0.003,999),IF(J46&gt;0,J46+0.004,999),IF(J51&gt;0,J51+0.005,999),IF(J56&gt;0,J56+0.006,999),IF(J62&gt;0,J62+0.007,999)),2),CHOOSE({1,2,3,4,5,6,7},IF(J31&gt;0,J31+0.001,999),IF(J36&gt;0,J36+0.002,999),IF(J41&gt;0,J41+0.003,999),IF(J46&gt;0,J46+0.004,999),IF(J51&gt;0,J51+0.005,999),IF(J56&gt;0,J56+0.006,999),IF(J62&gt;0,J62+0.007,999)),0))
+INDEX(CHOOSE({1,2,3,4,5,6,7},J32,J37,J42,J47,J52,J57,J63),MATCH(SMALL(CHOOSE({1,2,3,4,5,6,7},IF(J31&gt;0,J31+0.001,999),IF(J36&gt;0,J36+0.002,999),IF(J41&gt;0,J41+0.003,999),IF(J46&gt;0,J46+0.004,999),IF(J51&gt;0,J51+0.005,999),IF(J56&gt;0,J56+0.006,999),IF(J62&gt;0,J62+0.007,999)),3),CHOOSE({1,2,3,4,5,6,7},IF(J31&gt;0,J31+0.001,999),IF(J36&gt;0,J36+0.002,999),IF(J41&gt;0,J41+0.003,999),IF(J46&gt;0,J46+0.004,999),IF(J51&gt;0,J51+0.005,999),IF(J56&gt;0,J56+0.006,999),IF(J62&gt;0,J62+0.007,999)),0))
+INDEX(CHOOSE({1,2,3,4,5,6,7},J32,J37,J42,J47,J52,J57,J63),MATCH(SMALL(CHOOSE({1,2,3,4,5,6,7},IF(J31&gt;0,J31+0.001,999),IF(J36&gt;0,J36+0.002,999),IF(J41&gt;0,J41+0.003,999),IF(J46&gt;0,J46+0.004,999),IF(J51&gt;0,J51+0.005,999),IF(J56&gt;0,J56+0.006,999),IF(J62&gt;0,J62+0.007,999)),4),CHOOSE({1,2,3,4,5,6,7},IF(J31&gt;0,J31+0.001,999),IF(J36&gt;0,J36+0.002,999),IF(J41&gt;0,J41+0.003,999),IF(J46&gt;0,J46+0.004,999),IF(J51&gt;0,J51+0.005,999),IF(J56&gt;0,J56+0.006,999),IF(J62&gt;0,J62+0.007,999)),0))</f>
        <v>136</v>
      </c>
      <c r="K68" s="11" cm="1">
        <f t="array" ref="K68">INDEX(CHOOSE({1,2,3,4,5,6,7},K32,K37,K42,K47,K52,K57,K63),MATCH(SMALL(CHOOSE({1,2,3,4,5,6,7},IF(K31&gt;0,K31+0.001,999),IF(K36&gt;0,K36+0.002,999),IF(K41&gt;0,K41+0.003,999),IF(K46&gt;0,K46+0.004,999),IF(K51&gt;0,K51+0.005,999),IF(K56&gt;0,K56+0.006,999),IF(K62&gt;0,K62+0.007,999)),1),CHOOSE({1,2,3,4,5,6,7},IF(K31&gt;0,K31+0.001,999),IF(K36&gt;0,K36+0.002,999),IF(K41&gt;0,K41+0.003,999),IF(K46&gt;0,K46+0.004,999),IF(K51&gt;0,K51+0.005,999),IF(K56&gt;0,K56+0.006,999),IF(K62&gt;0,K62+0.007,999)),0))
+INDEX(CHOOSE({1,2,3,4,5,6,7},K32,K37,K42,K47,K52,K57,K63),MATCH(SMALL(CHOOSE({1,2,3,4,5,6,7},IF(K31&gt;0,K31+0.001,999),IF(K36&gt;0,K36+0.002,999),IF(K41&gt;0,K41+0.003,999),IF(K46&gt;0,K46+0.004,999),IF(K51&gt;0,K51+0.005,999),IF(K56&gt;0,K56+0.006,999),IF(K62&gt;0,K62+0.007,999)),2),CHOOSE({1,2,3,4,5,6,7},IF(K31&gt;0,K31+0.001,999),IF(K36&gt;0,K36+0.002,999),IF(K41&gt;0,K41+0.003,999),IF(K46&gt;0,K46+0.004,999),IF(K51&gt;0,K51+0.005,999),IF(K56&gt;0,K56+0.006,999),IF(K62&gt;0,K62+0.007,999)),0))
+INDEX(CHOOSE({1,2,3,4,5,6,7},K32,K37,K42,K47,K52,K57,K63),MATCH(SMALL(CHOOSE({1,2,3,4,5,6,7},IF(K31&gt;0,K31+0.001,999),IF(K36&gt;0,K36+0.002,999),IF(K41&gt;0,K41+0.003,999),IF(K46&gt;0,K46+0.004,999),IF(K51&gt;0,K51+0.005,999),IF(K56&gt;0,K56+0.006,999),IF(K62&gt;0,K62+0.007,999)),3),CHOOSE({1,2,3,4,5,6,7},IF(K31&gt;0,K31+0.001,999),IF(K36&gt;0,K36+0.002,999),IF(K41&gt;0,K41+0.003,999),IF(K46&gt;0,K46+0.004,999),IF(K51&gt;0,K51+0.005,999),IF(K56&gt;0,K56+0.006,999),IF(K62&gt;0,K62+0.007,999)),0))
+INDEX(CHOOSE({1,2,3,4,5,6,7},K32,K37,K42,K47,K52,K57,K63),MATCH(SMALL(CHOOSE({1,2,3,4,5,6,7},IF(K31&gt;0,K31+0.001,999),IF(K36&gt;0,K36+0.002,999),IF(K41&gt;0,K41+0.003,999),IF(K46&gt;0,K46+0.004,999),IF(K51&gt;0,K51+0.005,999),IF(K56&gt;0,K56+0.006,999),IF(K62&gt;0,K62+0.007,999)),4),CHOOSE({1,2,3,4,5,6,7},IF(K31&gt;0,K31+0.001,999),IF(K36&gt;0,K36+0.002,999),IF(K41&gt;0,K41+0.003,999),IF(K46&gt;0,K46+0.004,999),IF(K51&gt;0,K51+0.005,999),IF(K56&gt;0,K56+0.006,999),IF(K62&gt;0,K62+0.007,999)),0))</f>
        <v>56</v>
      </c>
      <c r="L68" s="11" cm="1">
        <f t="array" ref="L68">INDEX(CHOOSE({1,2,3,4,5,6,7},L32,L37,L42,L47,L52,L57,L63),MATCH(SMALL(CHOOSE({1,2,3,4,5,6,7},IF(L31&gt;0,L31+0.001,999),IF(L36&gt;0,L36+0.002,999),IF(L41&gt;0,L41+0.003,999),IF(L46&gt;0,L46+0.004,999),IF(L51&gt;0,L51+0.005,999),IF(L56&gt;0,L56+0.006,999),IF(L62&gt;0,L62+0.007,999)),1),CHOOSE({1,2,3,4,5,6,7},IF(L31&gt;0,L31+0.001,999),IF(L36&gt;0,L36+0.002,999),IF(L41&gt;0,L41+0.003,999),IF(L46&gt;0,L46+0.004,999),IF(L51&gt;0,L51+0.005,999),IF(L56&gt;0,L56+0.006,999),IF(L62&gt;0,L62+0.007,999)),0))
+INDEX(CHOOSE({1,2,3,4,5,6,7},L32,L37,L42,L47,L52,L57,L63),MATCH(SMALL(CHOOSE({1,2,3,4,5,6,7},IF(L31&gt;0,L31+0.001,999),IF(L36&gt;0,L36+0.002,999),IF(L41&gt;0,L41+0.003,999),IF(L46&gt;0,L46+0.004,999),IF(L51&gt;0,L51+0.005,999),IF(L56&gt;0,L56+0.006,999),IF(L62&gt;0,L62+0.007,999)),2),CHOOSE({1,2,3,4,5,6,7},IF(L31&gt;0,L31+0.001,999),IF(L36&gt;0,L36+0.002,999),IF(L41&gt;0,L41+0.003,999),IF(L46&gt;0,L46+0.004,999),IF(L51&gt;0,L51+0.005,999),IF(L56&gt;0,L56+0.006,999),IF(L62&gt;0,L62+0.007,999)),0))
+INDEX(CHOOSE({1,2,3,4,5,6,7},L32,L37,L42,L47,L52,L57,L63),MATCH(SMALL(CHOOSE({1,2,3,4,5,6,7},IF(L31&gt;0,L31+0.001,999),IF(L36&gt;0,L36+0.002,999),IF(L41&gt;0,L41+0.003,999),IF(L46&gt;0,L46+0.004,999),IF(L51&gt;0,L51+0.005,999),IF(L56&gt;0,L56+0.006,999),IF(L62&gt;0,L62+0.007,999)),3),CHOOSE({1,2,3,4,5,6,7},IF(L31&gt;0,L31+0.001,999),IF(L36&gt;0,L36+0.002,999),IF(L41&gt;0,L41+0.003,999),IF(L46&gt;0,L46+0.004,999),IF(L51&gt;0,L51+0.005,999),IF(L56&gt;0,L56+0.006,999),IF(L62&gt;0,L62+0.007,999)),0))
+INDEX(CHOOSE({1,2,3,4,5,6,7},L32,L37,L42,L47,L52,L57,L63),MATCH(SMALL(CHOOSE({1,2,3,4,5,6,7},IF(L31&gt;0,L31+0.001,999),IF(L36&gt;0,L36+0.002,999),IF(L41&gt;0,L41+0.003,999),IF(L46&gt;0,L46+0.004,999),IF(L51&gt;0,L51+0.005,999),IF(L56&gt;0,L56+0.006,999),IF(L62&gt;0,L62+0.007,999)),4),CHOOSE({1,2,3,4,5,6,7},IF(L31&gt;0,L31+0.001,999),IF(L36&gt;0,L36+0.002,999),IF(L41&gt;0,L41+0.003,999),IF(L46&gt;0,L46+0.004,999),IF(L51&gt;0,L51+0.005,999),IF(L56&gt;0,L56+0.006,999),IF(L62&gt;0,L62+0.007,999)),0))</f>
        <v>128</v>
      </c>
      <c r="M68" s="11" cm="1">
        <f t="array" ref="M68">INDEX(CHOOSE({1,2,3,4,5,6,7},M32,M37,M42,M47,M52,M57,M63),MATCH(SMALL(CHOOSE({1,2,3,4,5,6,7},IF(M31&gt;0,M31+0.001,999),IF(M36&gt;0,M36+0.002,999),IF(M41&gt;0,M41+0.003,999),IF(M46&gt;0,M46+0.004,999),IF(M51&gt;0,M51+0.005,999),IF(M56&gt;0,M56+0.006,999),IF(M62&gt;0,M62+0.007,999)),1),CHOOSE({1,2,3,4,5,6,7},IF(M31&gt;0,M31+0.001,999),IF(M36&gt;0,M36+0.002,999),IF(M41&gt;0,M41+0.003,999),IF(M46&gt;0,M46+0.004,999),IF(M51&gt;0,M51+0.005,999),IF(M56&gt;0,M56+0.006,999),IF(M62&gt;0,M62+0.007,999)),0))
+INDEX(CHOOSE({1,2,3,4,5,6,7},M32,M37,M42,M47,M52,M57,M63),MATCH(SMALL(CHOOSE({1,2,3,4,5,6,7},IF(M31&gt;0,M31+0.001,999),IF(M36&gt;0,M36+0.002,999),IF(M41&gt;0,M41+0.003,999),IF(M46&gt;0,M46+0.004,999),IF(M51&gt;0,M51+0.005,999),IF(M56&gt;0,M56+0.006,999),IF(M62&gt;0,M62+0.007,999)),2),CHOOSE({1,2,3,4,5,6,7},IF(M31&gt;0,M31+0.001,999),IF(M36&gt;0,M36+0.002,999),IF(M41&gt;0,M41+0.003,999),IF(M46&gt;0,M46+0.004,999),IF(M51&gt;0,M51+0.005,999),IF(M56&gt;0,M56+0.006,999),IF(M62&gt;0,M62+0.007,999)),0))
+INDEX(CHOOSE({1,2,3,4,5,6,7},M32,M37,M42,M47,M52,M57,M63),MATCH(SMALL(CHOOSE({1,2,3,4,5,6,7},IF(M31&gt;0,M31+0.001,999),IF(M36&gt;0,M36+0.002,999),IF(M41&gt;0,M41+0.003,999),IF(M46&gt;0,M46+0.004,999),IF(M51&gt;0,M51+0.005,999),IF(M56&gt;0,M56+0.006,999),IF(M62&gt;0,M62+0.007,999)),3),CHOOSE({1,2,3,4,5,6,7},IF(M31&gt;0,M31+0.001,999),IF(M36&gt;0,M36+0.002,999),IF(M41&gt;0,M41+0.003,999),IF(M46&gt;0,M46+0.004,999),IF(M51&gt;0,M51+0.005,999),IF(M56&gt;0,M56+0.006,999),IF(M62&gt;0,M62+0.007,999)),0))
+INDEX(CHOOSE({1,2,3,4,5,6,7},M32,M37,M42,M47,M52,M57,M63),MATCH(SMALL(CHOOSE({1,2,3,4,5,6,7},IF(M31&gt;0,M31+0.001,999),IF(M36&gt;0,M36+0.002,999),IF(M41&gt;0,M41+0.003,999),IF(M46&gt;0,M46+0.004,999),IF(M51&gt;0,M51+0.005,999),IF(M56&gt;0,M56+0.006,999),IF(M62&gt;0,M62+0.007,999)),4),CHOOSE({1,2,3,4,5,6,7},IF(M31&gt;0,M31+0.001,999),IF(M36&gt;0,M36+0.002,999),IF(M41&gt;0,M41+0.003,999),IF(M46&gt;0,M46+0.004,999),IF(M51&gt;0,M51+0.005,999),IF(M56&gt;0,M56+0.006,999),IF(M62&gt;0,M62+0.007,999)),0))</f>
        <v>103</v>
      </c>
      <c r="N68" s="11" cm="1">
        <f t="array" ref="N68">INDEX(CHOOSE({1,2,3,4,5,6,7},N32,N37,N42,N47,N52,N57,N63),MATCH(SMALL(CHOOSE({1,2,3,4,5,6,7},IF(N31&gt;0,N31+0.001,999),IF(N36&gt;0,N36+0.002,999),IF(N41&gt;0,N41+0.003,999),IF(N46&gt;0,N46+0.004,999),IF(N51&gt;0,N51+0.005,999),IF(N56&gt;0,N56+0.006,999),IF(N62&gt;0,N62+0.007,999)),1),CHOOSE({1,2,3,4,5,6,7},IF(N31&gt;0,N31+0.001,999),IF(N36&gt;0,N36+0.002,999),IF(N41&gt;0,N41+0.003,999),IF(N46&gt;0,N46+0.004,999),IF(N51&gt;0,N51+0.005,999),IF(N56&gt;0,N56+0.006,999),IF(N62&gt;0,N62+0.007,999)),0))
+INDEX(CHOOSE({1,2,3,4,5,6,7},N32,N37,N42,N47,N52,N57,N63),MATCH(SMALL(CHOOSE({1,2,3,4,5,6,7},IF(N31&gt;0,N31+0.001,999),IF(N36&gt;0,N36+0.002,999),IF(N41&gt;0,N41+0.003,999),IF(N46&gt;0,N46+0.004,999),IF(N51&gt;0,N51+0.005,999),IF(N56&gt;0,N56+0.006,999),IF(N62&gt;0,N62+0.007,999)),2),CHOOSE({1,2,3,4,5,6,7},IF(N31&gt;0,N31+0.001,999),IF(N36&gt;0,N36+0.002,999),IF(N41&gt;0,N41+0.003,999),IF(N46&gt;0,N46+0.004,999),IF(N51&gt;0,N51+0.005,999),IF(N56&gt;0,N56+0.006,999),IF(N62&gt;0,N62+0.007,999)),0))
+INDEX(CHOOSE({1,2,3,4,5,6,7},N32,N37,N42,N47,N52,N57,N63),MATCH(SMALL(CHOOSE({1,2,3,4,5,6,7},IF(N31&gt;0,N31+0.001,999),IF(N36&gt;0,N36+0.002,999),IF(N41&gt;0,N41+0.003,999),IF(N46&gt;0,N46+0.004,999),IF(N51&gt;0,N51+0.005,999),IF(N56&gt;0,N56+0.006,999),IF(N62&gt;0,N62+0.007,999)),3),CHOOSE({1,2,3,4,5,6,7},IF(N31&gt;0,N31+0.001,999),IF(N36&gt;0,N36+0.002,999),IF(N41&gt;0,N41+0.003,999),IF(N46&gt;0,N46+0.004,999),IF(N51&gt;0,N51+0.005,999),IF(N56&gt;0,N56+0.006,999),IF(N62&gt;0,N62+0.007,999)),0))
+INDEX(CHOOSE({1,2,3,4,5,6,7},N32,N37,N42,N47,N52,N57,N63),MATCH(SMALL(CHOOSE({1,2,3,4,5,6,7},IF(N31&gt;0,N31+0.001,999),IF(N36&gt;0,N36+0.002,999),IF(N41&gt;0,N41+0.003,999),IF(N46&gt;0,N46+0.004,999),IF(N51&gt;0,N51+0.005,999),IF(N56&gt;0,N56+0.006,999),IF(N62&gt;0,N62+0.007,999)),4),CHOOSE({1,2,3,4,5,6,7},IF(N31&gt;0,N31+0.001,999),IF(N36&gt;0,N36+0.002,999),IF(N41&gt;0,N41+0.003,999),IF(N46&gt;0,N46+0.004,999),IF(N51&gt;0,N51+0.005,999),IF(N56&gt;0,N56+0.006,999),IF(N62&gt;0,N62+0.007,999)),0))</f>
        <v>113</v>
      </c>
      <c r="O68" s="11" cm="1">
        <f t="array" ref="O68">INDEX(CHOOSE({1,2,3,4,5,6,7},O32,O37,O42,O47,O52,O57,O63),MATCH(SMALL(CHOOSE({1,2,3,4,5,6,7},IF(O31&gt;0,O31+0.001,999),IF(O36&gt;0,O36+0.002,999),IF(O41&gt;0,O41+0.003,999),IF(O46&gt;0,O46+0.004,999),IF(O51&gt;0,O51+0.005,999),IF(O56&gt;0,O56+0.006,999),IF(O62&gt;0,O62+0.007,999)),1),CHOOSE({1,2,3,4,5,6,7},IF(O31&gt;0,O31+0.001,999),IF(O36&gt;0,O36+0.002,999),IF(O41&gt;0,O41+0.003,999),IF(O46&gt;0,O46+0.004,999),IF(O51&gt;0,O51+0.005,999),IF(O56&gt;0,O56+0.006,999),IF(O62&gt;0,O62+0.007,999)),0))
+INDEX(CHOOSE({1,2,3,4,5,6,7},O32,O37,O42,O47,O52,O57,O63),MATCH(SMALL(CHOOSE({1,2,3,4,5,6,7},IF(O31&gt;0,O31+0.001,999),IF(O36&gt;0,O36+0.002,999),IF(O41&gt;0,O41+0.003,999),IF(O46&gt;0,O46+0.004,999),IF(O51&gt;0,O51+0.005,999),IF(O56&gt;0,O56+0.006,999),IF(O62&gt;0,O62+0.007,999)),2),CHOOSE({1,2,3,4,5,6,7},IF(O31&gt;0,O31+0.001,999),IF(O36&gt;0,O36+0.002,999),IF(O41&gt;0,O41+0.003,999),IF(O46&gt;0,O46+0.004,999),IF(O51&gt;0,O51+0.005,999),IF(O56&gt;0,O56+0.006,999),IF(O62&gt;0,O62+0.007,999)),0))
+INDEX(CHOOSE({1,2,3,4,5,6,7},O32,O37,O42,O47,O52,O57,O63),MATCH(SMALL(CHOOSE({1,2,3,4,5,6,7},IF(O31&gt;0,O31+0.001,999),IF(O36&gt;0,O36+0.002,999),IF(O41&gt;0,O41+0.003,999),IF(O46&gt;0,O46+0.004,999),IF(O51&gt;0,O51+0.005,999),IF(O56&gt;0,O56+0.006,999),IF(O62&gt;0,O62+0.007,999)),3),CHOOSE({1,2,3,4,5,6,7},IF(O31&gt;0,O31+0.001,999),IF(O36&gt;0,O36+0.002,999),IF(O41&gt;0,O41+0.003,999),IF(O46&gt;0,O46+0.004,999),IF(O51&gt;0,O51+0.005,999),IF(O56&gt;0,O56+0.006,999),IF(O62&gt;0,O62+0.007,999)),0))
+INDEX(CHOOSE({1,2,3,4,5,6,7},O32,O37,O42,O47,O52,O57,O63),MATCH(SMALL(CHOOSE({1,2,3,4,5,6,7},IF(O31&gt;0,O31+0.001,999),IF(O36&gt;0,O36+0.002,999),IF(O41&gt;0,O41+0.003,999),IF(O46&gt;0,O46+0.004,999),IF(O51&gt;0,O51+0.005,999),IF(O56&gt;0,O56+0.006,999),IF(O62&gt;0,O62+0.007,999)),4),CHOOSE({1,2,3,4,5,6,7},IF(O31&gt;0,O31+0.001,999),IF(O36&gt;0,O36+0.002,999),IF(O41&gt;0,O41+0.003,999),IF(O46&gt;0,O46+0.004,999),IF(O51&gt;0,O51+0.005,999),IF(O56&gt;0,O56+0.006,999),IF(O62&gt;0,O62+0.007,999)),0))</f>
        <v>121</v>
      </c>
      <c r="P68" s="12" cm="1">
        <f t="array" ref="P68">INDEX(CHOOSE({1,2,3,4,5,6,7},P32,P37,P42,P47,P52,P57,P63),MATCH(SMALL(CHOOSE({1,2,3,4,5,6,7},IF(P31&gt;0,P31+0.001,999),IF(P36&gt;0,P36+0.002,999),IF(P41&gt;0,P41+0.003,999),IF(P46&gt;0,P46+0.004,999),IF(P51&gt;0,P51+0.005,999),IF(P56&gt;0,P56+0.006,999),IF(P62&gt;0,P62+0.007,999)),1),CHOOSE({1,2,3,4,5,6,7},IF(P31&gt;0,P31+0.001,999),IF(P36&gt;0,P36+0.002,999),IF(P41&gt;0,P41+0.003,999),IF(P46&gt;0,P46+0.004,999),IF(P51&gt;0,P51+0.005,999),IF(P56&gt;0,P56+0.006,999),IF(P62&gt;0,P62+0.007,999)),0))
+INDEX(CHOOSE({1,2,3,4,5,6,7},P32,P37,P42,P47,P52,P57,P63),MATCH(SMALL(CHOOSE({1,2,3,4,5,6,7},IF(P31&gt;0,P31+0.001,999),IF(P36&gt;0,P36+0.002,999),IF(P41&gt;0,P41+0.003,999),IF(P46&gt;0,P46+0.004,999),IF(P51&gt;0,P51+0.005,999),IF(P56&gt;0,P56+0.006,999),IF(P62&gt;0,P62+0.007,999)),2),CHOOSE({1,2,3,4,5,6,7},IF(P31&gt;0,P31+0.001,999),IF(P36&gt;0,P36+0.002,999),IF(P41&gt;0,P41+0.003,999),IF(P46&gt;0,P46+0.004,999),IF(P51&gt;0,P51+0.005,999),IF(P56&gt;0,P56+0.006,999),IF(P62&gt;0,P62+0.007,999)),0))
+INDEX(CHOOSE({1,2,3,4,5,6,7},P32,P37,P42,P47,P52,P57,P63),MATCH(SMALL(CHOOSE({1,2,3,4,5,6,7},IF(P31&gt;0,P31+0.001,999),IF(P36&gt;0,P36+0.002,999),IF(P41&gt;0,P41+0.003,999),IF(P46&gt;0,P46+0.004,999),IF(P51&gt;0,P51+0.005,999),IF(P56&gt;0,P56+0.006,999),IF(P62&gt;0,P62+0.007,999)),3),CHOOSE({1,2,3,4,5,6,7},IF(P31&gt;0,P31+0.001,999),IF(P36&gt;0,P36+0.002,999),IF(P41&gt;0,P41+0.003,999),IF(P46&gt;0,P46+0.004,999),IF(P51&gt;0,P51+0.005,999),IF(P56&gt;0,P56+0.006,999),IF(P62&gt;0,P62+0.007,999)),0))
+INDEX(CHOOSE({1,2,3,4,5,6,7},P32,P37,P42,P47,P52,P57,P63),MATCH(SMALL(CHOOSE({1,2,3,4,5,6,7},IF(P31&gt;0,P31+0.001,999),IF(P36&gt;0,P36+0.002,999),IF(P41&gt;0,P41+0.003,999),IF(P46&gt;0,P46+0.004,999),IF(P51&gt;0,P51+0.005,999),IF(P56&gt;0,P56+0.006,999),IF(P62&gt;0,P62+0.007,999)),4),CHOOSE({1,2,3,4,5,6,7},IF(P31&gt;0,P31+0.001,999),IF(P36&gt;0,P36+0.002,999),IF(P41&gt;0,P41+0.003,999),IF(P46&gt;0,P46+0.004,999),IF(P51&gt;0,P51+0.005,999),IF(P56&gt;0,P56+0.006,999),IF(P62&gt;0,P62+0.007,999)),0))</f>
        <v>148</v>
      </c>
    </row>
  </sheetData>
  <mergeCells count="57">
    <mergeCell ref="O17:P17"/>
    <mergeCell ref="N16:P16"/>
    <mergeCell ref="B7:P9"/>
    <mergeCell ref="G25:H25"/>
    <mergeCell ref="O23:P23"/>
    <mergeCell ref="C19:D19"/>
    <mergeCell ref="K19:L19"/>
    <mergeCell ref="C18:D18"/>
    <mergeCell ref="K18:L18"/>
    <mergeCell ref="C17:D17"/>
    <mergeCell ref="O19:P19"/>
    <mergeCell ref="G26:H26"/>
    <mergeCell ref="B16:D16"/>
    <mergeCell ref="K17:L17"/>
    <mergeCell ref="F16:H16"/>
    <mergeCell ref="G20:H20"/>
    <mergeCell ref="C24:D24"/>
    <mergeCell ref="K24:L24"/>
    <mergeCell ref="B45:P45"/>
    <mergeCell ref="K27:L27"/>
    <mergeCell ref="B35:P35"/>
    <mergeCell ref="B60:P60"/>
    <mergeCell ref="O27:P27"/>
    <mergeCell ref="B50:P50"/>
    <mergeCell ref="B55:P55"/>
    <mergeCell ref="O26:P26"/>
    <mergeCell ref="C22:D22"/>
    <mergeCell ref="B40:P40"/>
    <mergeCell ref="K22:L22"/>
    <mergeCell ref="G18:H18"/>
    <mergeCell ref="B30:P30"/>
    <mergeCell ref="O22:P22"/>
    <mergeCell ref="O25:P25"/>
    <mergeCell ref="C21:D21"/>
    <mergeCell ref="G24:H24"/>
    <mergeCell ref="O21:P21"/>
    <mergeCell ref="C27:D27"/>
    <mergeCell ref="K23:L23"/>
    <mergeCell ref="C23:D23"/>
    <mergeCell ref="G21:H21"/>
    <mergeCell ref="K25:L25"/>
    <mergeCell ref="B2:P4"/>
    <mergeCell ref="G27:H27"/>
    <mergeCell ref="O24:P24"/>
    <mergeCell ref="O18:P18"/>
    <mergeCell ref="G23:H23"/>
    <mergeCell ref="C26:D26"/>
    <mergeCell ref="G17:H17"/>
    <mergeCell ref="K26:L26"/>
    <mergeCell ref="K21:L21"/>
    <mergeCell ref="C20:D20"/>
    <mergeCell ref="J16:L16"/>
    <mergeCell ref="K20:L20"/>
    <mergeCell ref="G22:H22"/>
    <mergeCell ref="O20:P20"/>
    <mergeCell ref="C25:D25"/>
    <mergeCell ref="G19:H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5"/>
  <sheetViews>
    <sheetView topLeftCell="C1" zoomScale="55" zoomScaleNormal="55" workbookViewId="0">
      <selection activeCell="K18" sqref="K18"/>
    </sheetView>
  </sheetViews>
  <sheetFormatPr defaultRowHeight="15" x14ac:dyDescent="0.25"/>
  <cols>
    <col min="1" max="1" width="3" customWidth="1"/>
    <col min="2" max="16" width="33.7109375" customWidth="1"/>
    <col min="17" max="17" width="6.140625" customWidth="1"/>
  </cols>
  <sheetData>
    <row r="1" spans="1:17" s="2" customFormat="1" ht="12" customHeight="1" x14ac:dyDescent="0.25">
      <c r="B1" s="5"/>
    </row>
    <row r="2" spans="1:17" s="2" customFormat="1" ht="12" customHeight="1" x14ac:dyDescent="0.25">
      <c r="B2" s="5"/>
    </row>
    <row r="3" spans="1:17" s="2" customFormat="1" ht="25.5" customHeight="1" x14ac:dyDescent="0.25">
      <c r="B3" s="74" t="s">
        <v>105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1:17" s="2" customFormat="1" ht="25.5" customHeight="1" x14ac:dyDescent="0.25">
      <c r="B4" s="77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9"/>
    </row>
    <row r="5" spans="1:17" s="2" customFormat="1" ht="25.5" customHeight="1" x14ac:dyDescent="0.25">
      <c r="B5" s="80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2"/>
    </row>
    <row r="6" spans="1:17" s="2" customFormat="1" ht="14.25" customHeight="1" x14ac:dyDescent="0.25">
      <c r="B6" s="5"/>
    </row>
    <row r="7" spans="1:17" s="2" customFormat="1" ht="14.25" customHeight="1" x14ac:dyDescent="0.25">
      <c r="B7" s="5"/>
    </row>
    <row r="8" spans="1:17" s="5" customFormat="1" ht="92.25" customHeight="1" x14ac:dyDescent="0.25">
      <c r="A8" s="2"/>
      <c r="B8" s="3" t="s">
        <v>1</v>
      </c>
      <c r="C8" s="3" t="s">
        <v>2</v>
      </c>
      <c r="D8" s="3" t="s">
        <v>118</v>
      </c>
      <c r="E8" s="3" t="s">
        <v>3</v>
      </c>
      <c r="F8" s="3" t="s">
        <v>4</v>
      </c>
      <c r="G8" s="3" t="s">
        <v>5</v>
      </c>
      <c r="H8" s="3" t="s">
        <v>6</v>
      </c>
      <c r="I8" s="3" t="s">
        <v>7</v>
      </c>
      <c r="J8" s="3" t="s">
        <v>8</v>
      </c>
      <c r="K8" s="3" t="s">
        <v>9</v>
      </c>
      <c r="L8" s="3" t="s">
        <v>10</v>
      </c>
      <c r="M8" s="3" t="s">
        <v>11</v>
      </c>
      <c r="N8" s="3" t="s">
        <v>12</v>
      </c>
      <c r="O8" s="3" t="s">
        <v>119</v>
      </c>
      <c r="P8" s="3" t="s">
        <v>120</v>
      </c>
      <c r="Q8" s="4"/>
    </row>
    <row r="9" spans="1:17" s="5" customFormat="1" ht="92.25" customHeight="1" x14ac:dyDescent="0.25">
      <c r="A9" s="2"/>
      <c r="B9" s="3" t="s">
        <v>14</v>
      </c>
      <c r="C9" s="1" t="s">
        <v>15</v>
      </c>
      <c r="D9" s="1" t="s">
        <v>16</v>
      </c>
      <c r="E9" s="1" t="s">
        <v>17</v>
      </c>
      <c r="F9" s="1" t="s">
        <v>18</v>
      </c>
      <c r="G9" s="1" t="s">
        <v>19</v>
      </c>
      <c r="H9" s="1" t="s">
        <v>20</v>
      </c>
      <c r="I9" s="1" t="s">
        <v>21</v>
      </c>
      <c r="J9" s="1" t="s">
        <v>22</v>
      </c>
      <c r="K9" s="1" t="s">
        <v>23</v>
      </c>
      <c r="L9" s="1" t="s">
        <v>24</v>
      </c>
      <c r="M9" s="1" t="s">
        <v>25</v>
      </c>
      <c r="N9" s="1" t="s">
        <v>116</v>
      </c>
      <c r="O9" s="1" t="s">
        <v>26</v>
      </c>
      <c r="P9" s="1" t="s">
        <v>27</v>
      </c>
      <c r="Q9" s="4"/>
    </row>
    <row r="10" spans="1:17" ht="92.25" customHeight="1" x14ac:dyDescent="0.25">
      <c r="B10" s="3" t="s">
        <v>106</v>
      </c>
      <c r="C10" s="1">
        <f>'Society Wide'!C89+Local!C54+'Non-Techs'!C68+'Society Wide'!C88+'Mead Paper'!C14</f>
        <v>715</v>
      </c>
      <c r="D10" s="1">
        <f>'Society Wide'!D89+Local!D54+'Non-Techs'!D68+'Society Wide'!D88+'Mead Paper'!D14</f>
        <v>471</v>
      </c>
      <c r="E10" s="1">
        <f>'Society Wide'!E89+Local!E54+'Non-Techs'!E68+'Society Wide'!E88+'Mead Paper'!E14</f>
        <v>506</v>
      </c>
      <c r="F10" s="1">
        <f>'Society Wide'!F89+Local!F54+'Non-Techs'!F68+'Society Wide'!F88+'Mead Paper'!F14</f>
        <v>693</v>
      </c>
      <c r="G10" s="1">
        <f>'Society Wide'!G89+Local!G54+'Non-Techs'!G68+'Society Wide'!G88+'Mead Paper'!G14</f>
        <v>732</v>
      </c>
      <c r="H10" s="1">
        <f>'Society Wide'!H89+Local!H54+'Non-Techs'!H68+'Society Wide'!H88+'Mead Paper'!H14</f>
        <v>644</v>
      </c>
      <c r="I10" s="1">
        <f>'Society Wide'!I89+Local!I54+'Non-Techs'!I68+'Society Wide'!I88+'Mead Paper'!I14</f>
        <v>528</v>
      </c>
      <c r="J10" s="1">
        <f>'Society Wide'!J89+Local!J54+'Non-Techs'!J68+'Society Wide'!J88+'Mead Paper'!J14</f>
        <v>666</v>
      </c>
      <c r="K10" s="1">
        <f>'Society Wide'!K89+Local!K54+'Non-Techs'!K68+'Society Wide'!K88+'Mead Paper'!K14</f>
        <v>461</v>
      </c>
      <c r="L10" s="1">
        <f>'Society Wide'!L89+Local!L54+'Non-Techs'!L68+'Society Wide'!L88+'Mead Paper'!L14</f>
        <v>683</v>
      </c>
      <c r="M10" s="1">
        <f>'Society Wide'!M89+Local!M54+'Non-Techs'!M68+'Society Wide'!M88+'Mead Paper'!M14</f>
        <v>618</v>
      </c>
      <c r="N10" s="1">
        <f>'Society Wide'!N89+Local!N54+'Non-Techs'!N68+'Society Wide'!N88+'Mead Paper'!N14</f>
        <v>483</v>
      </c>
      <c r="O10" s="1">
        <f>'Society Wide'!O89+Local!O54+'Non-Techs'!O68+'Society Wide'!O88+'Mead Paper'!O14</f>
        <v>771</v>
      </c>
      <c r="P10" s="1">
        <f>'Society Wide'!P89+Local!P54+'Non-Techs'!P68+'Society Wide'!P88+'Mead Paper'!P14</f>
        <v>808</v>
      </c>
    </row>
    <row r="11" spans="1:17" ht="92.25" customHeight="1" x14ac:dyDescent="0.25">
      <c r="B11" s="3" t="s">
        <v>107</v>
      </c>
      <c r="C11" s="56">
        <f t="shared" ref="C11:O11" si="0">IFERROR(RANK(C10,$C$10:$P$10,0),"")</f>
        <v>4</v>
      </c>
      <c r="D11" s="56">
        <f t="shared" si="0"/>
        <v>13</v>
      </c>
      <c r="E11" s="56">
        <f t="shared" si="0"/>
        <v>11</v>
      </c>
      <c r="F11" s="56">
        <f t="shared" si="0"/>
        <v>5</v>
      </c>
      <c r="G11" s="56">
        <f t="shared" si="0"/>
        <v>3</v>
      </c>
      <c r="H11" s="56">
        <f t="shared" si="0"/>
        <v>8</v>
      </c>
      <c r="I11" s="56">
        <f t="shared" si="0"/>
        <v>10</v>
      </c>
      <c r="J11" s="56">
        <f t="shared" si="0"/>
        <v>7</v>
      </c>
      <c r="K11" s="56">
        <f t="shared" si="0"/>
        <v>14</v>
      </c>
      <c r="L11" s="56">
        <f t="shared" si="0"/>
        <v>6</v>
      </c>
      <c r="M11" s="56">
        <f t="shared" si="0"/>
        <v>9</v>
      </c>
      <c r="N11" s="56">
        <f t="shared" si="0"/>
        <v>12</v>
      </c>
      <c r="O11" s="56">
        <f t="shared" si="0"/>
        <v>2</v>
      </c>
      <c r="P11" s="56">
        <f>IFERROR(RANK(P10,$C$10:$P$10,0),"")</f>
        <v>1</v>
      </c>
    </row>
    <row r="12" spans="1:17" ht="92.25" customHeight="1" x14ac:dyDescent="0.25">
      <c r="B12" s="3" t="s">
        <v>108</v>
      </c>
      <c r="C12" s="55" t="b">
        <v>1</v>
      </c>
      <c r="D12" s="55" t="b">
        <v>1</v>
      </c>
      <c r="E12" s="55" t="b">
        <v>1</v>
      </c>
      <c r="F12" s="55" t="b">
        <v>1</v>
      </c>
      <c r="G12" s="55" t="b">
        <v>1</v>
      </c>
      <c r="H12" s="55" t="b">
        <v>1</v>
      </c>
      <c r="I12" s="55" t="b">
        <v>1</v>
      </c>
      <c r="J12" s="55" t="b">
        <v>1</v>
      </c>
      <c r="K12" s="55" t="b">
        <v>1</v>
      </c>
      <c r="L12" s="55" t="b">
        <v>1</v>
      </c>
      <c r="M12" s="55" t="b">
        <v>1</v>
      </c>
      <c r="N12" s="55" t="b">
        <v>1</v>
      </c>
      <c r="O12" s="55" t="b">
        <v>1</v>
      </c>
      <c r="P12" s="55" t="b">
        <v>1</v>
      </c>
    </row>
    <row r="17" spans="2:10" ht="26.25" customHeight="1" x14ac:dyDescent="0.4">
      <c r="B17" s="52" t="s">
        <v>109</v>
      </c>
      <c r="C17" s="52"/>
      <c r="D17" s="52"/>
      <c r="E17" s="52"/>
      <c r="F17" s="52"/>
    </row>
    <row r="18" spans="2:10" ht="26.25" customHeight="1" x14ac:dyDescent="0.4">
      <c r="B18" s="53" t="s">
        <v>110</v>
      </c>
      <c r="E18" s="53" t="s">
        <v>111</v>
      </c>
      <c r="G18" s="53" t="s">
        <v>112</v>
      </c>
      <c r="I18" s="53" t="s">
        <v>113</v>
      </c>
      <c r="J18" s="52"/>
    </row>
    <row r="19" spans="2:10" ht="26.25" customHeight="1" x14ac:dyDescent="0.4">
      <c r="B19" s="53">
        <v>1</v>
      </c>
      <c r="E19" s="53">
        <v>1</v>
      </c>
      <c r="G19" s="53">
        <v>1</v>
      </c>
      <c r="I19" s="53">
        <v>1</v>
      </c>
      <c r="J19" s="52"/>
    </row>
    <row r="20" spans="2:10" ht="26.25" customHeight="1" x14ac:dyDescent="0.4">
      <c r="B20" s="53">
        <v>2</v>
      </c>
      <c r="E20" s="53">
        <v>2</v>
      </c>
      <c r="G20" s="53">
        <v>2</v>
      </c>
      <c r="I20" s="53">
        <v>2</v>
      </c>
      <c r="J20" s="52"/>
    </row>
    <row r="21" spans="2:10" ht="26.25" customHeight="1" x14ac:dyDescent="0.4">
      <c r="B21" s="53">
        <v>3</v>
      </c>
      <c r="E21" s="53">
        <v>3</v>
      </c>
      <c r="G21" s="53">
        <v>2</v>
      </c>
      <c r="I21" s="53">
        <v>2</v>
      </c>
      <c r="J21" s="52"/>
    </row>
    <row r="22" spans="2:10" ht="26.25" customHeight="1" x14ac:dyDescent="0.4">
      <c r="B22" s="53">
        <v>4</v>
      </c>
      <c r="E22" s="53">
        <v>4</v>
      </c>
      <c r="G22" s="54">
        <v>3</v>
      </c>
      <c r="I22" s="53">
        <v>3</v>
      </c>
      <c r="J22" s="52"/>
    </row>
    <row r="23" spans="2:10" ht="26.25" customHeight="1" x14ac:dyDescent="0.4">
      <c r="B23" s="53">
        <v>5</v>
      </c>
      <c r="E23" s="53">
        <v>4</v>
      </c>
      <c r="G23" s="53">
        <v>3</v>
      </c>
      <c r="I23" s="53">
        <v>3</v>
      </c>
      <c r="J23" s="52"/>
    </row>
    <row r="24" spans="2:10" ht="26.25" customHeight="1" x14ac:dyDescent="0.4">
      <c r="B24" s="53">
        <v>6</v>
      </c>
      <c r="E24" s="53">
        <v>4</v>
      </c>
      <c r="G24" s="53">
        <v>4</v>
      </c>
      <c r="I24" s="53">
        <v>4</v>
      </c>
      <c r="J24" s="52"/>
    </row>
    <row r="25" spans="2:10" ht="26.25" customHeight="1" x14ac:dyDescent="0.4">
      <c r="B25" s="53">
        <v>7</v>
      </c>
      <c r="E25" s="54">
        <v>4</v>
      </c>
      <c r="G25" s="53">
        <v>4</v>
      </c>
      <c r="I25" s="54">
        <v>4</v>
      </c>
      <c r="J25" s="52"/>
    </row>
    <row r="26" spans="2:10" ht="26.25" customHeight="1" x14ac:dyDescent="0.4">
      <c r="B26" s="53">
        <v>8</v>
      </c>
      <c r="E26" s="53">
        <v>5</v>
      </c>
      <c r="G26" s="53">
        <v>5</v>
      </c>
      <c r="I26" s="53">
        <v>5</v>
      </c>
      <c r="J26" s="52"/>
    </row>
    <row r="27" spans="2:10" ht="26.25" customHeight="1" x14ac:dyDescent="0.4">
      <c r="B27" s="53">
        <v>9</v>
      </c>
      <c r="E27" s="53">
        <v>5</v>
      </c>
      <c r="G27" s="53">
        <v>5</v>
      </c>
      <c r="I27" s="53">
        <v>5</v>
      </c>
      <c r="J27" s="52"/>
    </row>
    <row r="28" spans="2:10" ht="26.25" customHeight="1" x14ac:dyDescent="0.4">
      <c r="B28" s="53">
        <v>10</v>
      </c>
      <c r="E28" s="53">
        <v>6</v>
      </c>
      <c r="G28" s="53">
        <v>6</v>
      </c>
      <c r="I28" s="53">
        <v>6</v>
      </c>
      <c r="J28" s="52"/>
    </row>
    <row r="29" spans="2:10" ht="26.25" customHeight="1" x14ac:dyDescent="0.4">
      <c r="B29" s="53">
        <v>11</v>
      </c>
      <c r="E29" s="53">
        <v>7</v>
      </c>
      <c r="G29" s="53">
        <v>6</v>
      </c>
      <c r="I29" s="53">
        <v>6</v>
      </c>
      <c r="J29" s="52"/>
    </row>
    <row r="30" spans="2:10" ht="26.25" customHeight="1" x14ac:dyDescent="0.4">
      <c r="B30" s="53">
        <v>12</v>
      </c>
      <c r="E30" s="53">
        <v>8</v>
      </c>
      <c r="G30" s="53">
        <v>7</v>
      </c>
      <c r="I30" s="53">
        <v>7</v>
      </c>
      <c r="J30" s="52"/>
    </row>
    <row r="31" spans="2:10" ht="26.25" customHeight="1" x14ac:dyDescent="0.4">
      <c r="B31" s="53"/>
      <c r="E31" s="53"/>
      <c r="G31" s="53"/>
      <c r="I31" s="53"/>
      <c r="J31" s="52"/>
    </row>
    <row r="33" spans="2:16" ht="28.5" customHeight="1" x14ac:dyDescent="0.25">
      <c r="B33" s="83" t="s">
        <v>114</v>
      </c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</row>
    <row r="34" spans="2:16" x14ac:dyDescent="0.25"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</row>
    <row r="35" spans="2:16" x14ac:dyDescent="0.25"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</row>
    <row r="36" spans="2:16" x14ac:dyDescent="0.25"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</row>
    <row r="37" spans="2:16" x14ac:dyDescent="0.25"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</row>
    <row r="41" spans="2:16" s="68" customFormat="1" ht="26.25" x14ac:dyDescent="0.25">
      <c r="B41" s="73" t="s">
        <v>68</v>
      </c>
      <c r="C41" s="70">
        <f>'Society Wide'!C86+Local!C52+'Non-Techs'!C66+'Mead Paper'!C14</f>
        <v>715</v>
      </c>
      <c r="D41" s="70">
        <f>'Society Wide'!D86+Local!D52+'Non-Techs'!D66+'Mead Paper'!D14</f>
        <v>471</v>
      </c>
      <c r="E41" s="70">
        <f>'Society Wide'!E86+Local!E52+'Non-Techs'!E66+'Mead Paper'!E14</f>
        <v>506</v>
      </c>
      <c r="F41" s="70">
        <f>'Society Wide'!F86+Local!F52+'Non-Techs'!F66+'Mead Paper'!F14</f>
        <v>693</v>
      </c>
      <c r="G41" s="70">
        <f>'Society Wide'!G86+Local!G52+'Non-Techs'!G66+'Mead Paper'!G14</f>
        <v>732</v>
      </c>
      <c r="H41" s="70">
        <f>'Society Wide'!H86+Local!H52+'Non-Techs'!H66+'Mead Paper'!H14</f>
        <v>644</v>
      </c>
      <c r="I41" s="70">
        <f>'Society Wide'!I86+Local!I52+'Non-Techs'!I66+'Mead Paper'!I14</f>
        <v>528</v>
      </c>
      <c r="J41" s="70">
        <f>'Society Wide'!J86+Local!J52+'Non-Techs'!J66+'Mead Paper'!J14</f>
        <v>666</v>
      </c>
      <c r="K41" s="70">
        <f>'Society Wide'!K86+Local!K52+'Non-Techs'!K66+'Mead Paper'!K14</f>
        <v>461</v>
      </c>
      <c r="L41" s="70">
        <f>'Society Wide'!L86+Local!L52+'Non-Techs'!L66+'Mead Paper'!L14</f>
        <v>683</v>
      </c>
      <c r="M41" s="70">
        <f>'Society Wide'!M86+Local!M52+'Non-Techs'!M66+'Mead Paper'!M14</f>
        <v>618</v>
      </c>
      <c r="N41" s="70">
        <f>'Society Wide'!N86+Local!N52+'Non-Techs'!N66+'Mead Paper'!N14</f>
        <v>483</v>
      </c>
      <c r="O41" s="70">
        <f>'Society Wide'!O86+Local!O52+'Non-Techs'!O66+'Mead Paper'!O14</f>
        <v>771</v>
      </c>
      <c r="P41" s="71">
        <f>'Society Wide'!P86+Local!P52+'Non-Techs'!P66+'Mead Paper'!P14</f>
        <v>808</v>
      </c>
    </row>
    <row r="42" spans="2:16" s="68" customFormat="1" ht="26.25" x14ac:dyDescent="0.25"/>
    <row r="43" spans="2:16" s="68" customFormat="1" ht="26.25" customHeight="1" x14ac:dyDescent="0.25">
      <c r="B43" s="73" t="s">
        <v>115</v>
      </c>
      <c r="C43" s="70">
        <f t="shared" ref="C43:P43" si="1">_xlfn.RANK.EQ(C41,$C$41:$P$41)</f>
        <v>4</v>
      </c>
      <c r="D43" s="70">
        <f t="shared" si="1"/>
        <v>13</v>
      </c>
      <c r="E43" s="70">
        <f t="shared" si="1"/>
        <v>11</v>
      </c>
      <c r="F43" s="70">
        <f t="shared" si="1"/>
        <v>5</v>
      </c>
      <c r="G43" s="70">
        <f t="shared" si="1"/>
        <v>3</v>
      </c>
      <c r="H43" s="70">
        <f t="shared" si="1"/>
        <v>8</v>
      </c>
      <c r="I43" s="70">
        <f t="shared" si="1"/>
        <v>10</v>
      </c>
      <c r="J43" s="70">
        <f t="shared" si="1"/>
        <v>7</v>
      </c>
      <c r="K43" s="70">
        <f t="shared" si="1"/>
        <v>14</v>
      </c>
      <c r="L43" s="70">
        <f t="shared" si="1"/>
        <v>6</v>
      </c>
      <c r="M43" s="70">
        <f t="shared" si="1"/>
        <v>9</v>
      </c>
      <c r="N43" s="70">
        <f t="shared" si="1"/>
        <v>12</v>
      </c>
      <c r="O43" s="70">
        <f t="shared" si="1"/>
        <v>2</v>
      </c>
      <c r="P43" s="71">
        <f t="shared" si="1"/>
        <v>1</v>
      </c>
    </row>
    <row r="44" spans="2:16" s="69" customFormat="1" x14ac:dyDescent="0.25"/>
    <row r="45" spans="2:16" s="69" customFormat="1" x14ac:dyDescent="0.25"/>
  </sheetData>
  <mergeCells count="2">
    <mergeCell ref="B3:P5"/>
    <mergeCell ref="B33:P37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d19bc51-e7ec-4177-8529-219f3498078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0C766A1F2BD548B84C8D119A718877" ma:contentTypeVersion="16" ma:contentTypeDescription="Create a new document." ma:contentTypeScope="" ma:versionID="9c7bebb645ad274ffa54a0a9b73990fc">
  <xsd:schema xmlns:xsd="http://www.w3.org/2001/XMLSchema" xmlns:xs="http://www.w3.org/2001/XMLSchema" xmlns:p="http://schemas.microsoft.com/office/2006/metadata/properties" xmlns:ns3="7d19bc51-e7ec-4177-8529-219f3498078e" xmlns:ns4="bc6ad0ed-5c7a-4e9d-b416-8199a0cb5384" targetNamespace="http://schemas.microsoft.com/office/2006/metadata/properties" ma:root="true" ma:fieldsID="480b3fd04bd0bbe65db3fed5150494b7" ns3:_="" ns4:_="">
    <xsd:import namespace="7d19bc51-e7ec-4177-8529-219f3498078e"/>
    <xsd:import namespace="bc6ad0ed-5c7a-4e9d-b416-8199a0cb538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_activity" minOccurs="0"/>
                <xsd:element ref="ns3:MediaServiceSearchPropertie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19bc51-e7ec-4177-8529-219f349807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6ad0ed-5c7a-4e9d-b416-8199a0cb538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6FCEA3-A560-447F-BF06-B2D8871841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795199-D1C3-4FDA-8EF9-B2D6B24DBECF}">
  <ds:schemaRefs>
    <ds:schemaRef ds:uri="http://schemas.microsoft.com/office/2006/metadata/properties"/>
    <ds:schemaRef ds:uri="http://schemas.microsoft.com/office/infopath/2007/PartnerControls"/>
    <ds:schemaRef ds:uri="7d19bc51-e7ec-4177-8529-219f3498078e"/>
  </ds:schemaRefs>
</ds:datastoreItem>
</file>

<file path=customXml/itemProps3.xml><?xml version="1.0" encoding="utf-8"?>
<ds:datastoreItem xmlns:ds="http://schemas.openxmlformats.org/officeDocument/2006/customXml" ds:itemID="{AC542B6B-2328-44DB-9C0D-5B75C26637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19bc51-e7ec-4177-8529-219f3498078e"/>
    <ds:schemaRef ds:uri="bc6ad0ed-5c7a-4e9d-b416-8199a0cb53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Society Wide</vt:lpstr>
      <vt:lpstr>Mead Paper</vt:lpstr>
      <vt:lpstr>Local</vt:lpstr>
      <vt:lpstr>Non-Techs</vt:lpstr>
      <vt:lpstr>Overall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Sandoval, Giselle</dc:creator>
  <cp:keywords/>
  <dc:description/>
  <cp:lastModifiedBy>Lung, Fredy</cp:lastModifiedBy>
  <cp:revision/>
  <dcterms:created xsi:type="dcterms:W3CDTF">2026-03-19T15:05:56Z</dcterms:created>
  <dcterms:modified xsi:type="dcterms:W3CDTF">2026-04-02T06:10:44Z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0x010100A50C766A1F2BD548B84C8D119A718877</vt:lpwstr>
  </property>
</Properties>
</file>